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62A"/>
  <workbookPr/>
  <bookViews>
    <workbookView xWindow="38040" yWindow="260" windowWidth="32980" windowHeight="15800" tabRatio="680" activeTab="0"/>
  </bookViews>
  <sheets>
    <sheet name="GENNAIO 2014" sheetId="1" r:id="rId1"/>
    <sheet name="FEBBRAIO 2014" sheetId="2" r:id="rId2"/>
    <sheet name="MARZO 2014" sheetId="3" r:id="rId3"/>
    <sheet name="APRILE 2014" sheetId="4" r:id="rId4"/>
    <sheet name="MAGGIO 2014" sheetId="5" r:id="rId5"/>
    <sheet name="GIUGNO 2014" sheetId="6" r:id="rId6"/>
    <sheet name="LUGLIO 2014" sheetId="7" r:id="rId7"/>
    <sheet name="AGOSTO 2014" sheetId="8" r:id="rId8"/>
    <sheet name="SETTEMBRE 2014" sheetId="9" r:id="rId9"/>
    <sheet name="OTTOBRE_2014" sheetId="10" r:id="rId10"/>
    <sheet name="NOVEMBRE_2014" sheetId="11" r:id="rId11"/>
    <sheet name="DICEMBRE_2014" sheetId="12" r:id="rId12"/>
  </sheets>
  <definedNames>
    <definedName name="_xlnm.Print_Area" localSheetId="7">'AGOSTO 2014'!$A$1:$M$69</definedName>
    <definedName name="_xlnm.Print_Area" localSheetId="3">'APRILE 2014'!$A$1:$M$91</definedName>
    <definedName name="_xlnm.Print_Area" localSheetId="11">'DICEMBRE_2014'!$A$1:$M$65</definedName>
    <definedName name="_xlnm.Print_Area" localSheetId="1">'FEBBRAIO 2014'!$A$1:$M$100</definedName>
    <definedName name="_xlnm.Print_Area" localSheetId="0">'GENNAIO 2014'!$A$1:$M$100</definedName>
    <definedName name="_xlnm.Print_Area" localSheetId="5">'GIUGNO 2014'!$A$1:$M$173</definedName>
    <definedName name="_xlnm.Print_Area" localSheetId="6">'LUGLIO 2014'!$A$1:$M$86</definedName>
    <definedName name="_xlnm.Print_Area" localSheetId="4">'MAGGIO 2014'!$A$1:$M$109</definedName>
    <definedName name="_xlnm.Print_Area" localSheetId="2">'MARZO 2014'!$A$2:$M$59</definedName>
    <definedName name="_xlnm.Print_Area" localSheetId="10">'NOVEMBRE_2014'!$A$1:$M$180</definedName>
    <definedName name="_xlnm.Print_Area" localSheetId="9">'OTTOBRE_2014'!$A$1:$M$225</definedName>
    <definedName name="_xlnm.Print_Area" localSheetId="8">'SETTEMBRE 2014'!$A$1:$M$169</definedName>
  </definedNames>
  <calcPr fullCalcOnLoad="1"/>
</workbook>
</file>

<file path=xl/sharedStrings.xml><?xml version="1.0" encoding="utf-8"?>
<sst xmlns="http://schemas.openxmlformats.org/spreadsheetml/2006/main" count="6152" uniqueCount="1665">
  <si>
    <t>COGNOME</t>
  </si>
  <si>
    <t>NOME</t>
  </si>
  <si>
    <t>NUM. PROVV.</t>
  </si>
  <si>
    <t>ANNO</t>
  </si>
  <si>
    <t>TITOLO CORSO</t>
  </si>
  <si>
    <t>ID.</t>
  </si>
  <si>
    <t>SCUDERI</t>
  </si>
  <si>
    <t>MARIO</t>
  </si>
  <si>
    <t>VINCENZO</t>
  </si>
  <si>
    <t>ALAIMO</t>
  </si>
  <si>
    <t>FRANCESCO</t>
  </si>
  <si>
    <t>PAVONE</t>
  </si>
  <si>
    <t>ANGELO</t>
  </si>
  <si>
    <t>ALESSANDRO</t>
  </si>
  <si>
    <t>SALERNO</t>
  </si>
  <si>
    <t>CRISTINA</t>
  </si>
  <si>
    <t>SQUATRITO</t>
  </si>
  <si>
    <t>ROSARIO</t>
  </si>
  <si>
    <t>SALVATORE</t>
  </si>
  <si>
    <t>NOTO</t>
  </si>
  <si>
    <t>CAMPIONE</t>
  </si>
  <si>
    <t>CARMELO</t>
  </si>
  <si>
    <t>DOCENZA - n. 4 ore</t>
  </si>
  <si>
    <t>DOCENZA - n. 8 ore</t>
  </si>
  <si>
    <t>DOCENZA - n. 14 ore</t>
  </si>
  <si>
    <t>DOCENZA - n. 2 ore</t>
  </si>
  <si>
    <t>RESPONSABILE SCIENTIFICO</t>
  </si>
  <si>
    <t>DOCENZA - n. 7 ore</t>
  </si>
  <si>
    <t>TONA</t>
  </si>
  <si>
    <t>GIOVANBATTISTA</t>
  </si>
  <si>
    <t>SEBASTIANO</t>
  </si>
  <si>
    <t>VIRZI'</t>
  </si>
  <si>
    <t>BARONE</t>
  </si>
  <si>
    <t>COMPENSO LORDO PREVISTO</t>
  </si>
  <si>
    <t>LETTERA D'INCARICO</t>
  </si>
  <si>
    <t>OGGETTO 
DELL'INCARICO</t>
  </si>
  <si>
    <t>ALESSANDRA</t>
  </si>
  <si>
    <t>FARAONE</t>
  </si>
  <si>
    <t>ENZO</t>
  </si>
  <si>
    <t>TORCIVIA</t>
  </si>
  <si>
    <t>SANFILIPPO</t>
  </si>
  <si>
    <t>MACRI'</t>
  </si>
  <si>
    <t>DANIELA</t>
  </si>
  <si>
    <t>NOTE</t>
  </si>
  <si>
    <t>MICHELE</t>
  </si>
  <si>
    <t>CALTABIANO</t>
  </si>
  <si>
    <t>ANTONELLA</t>
  </si>
  <si>
    <t>PRESTI</t>
  </si>
  <si>
    <t>FABRIZIO</t>
  </si>
  <si>
    <t>LEONARDI</t>
  </si>
  <si>
    <t>ANTONIO</t>
  </si>
  <si>
    <t>ANILE</t>
  </si>
  <si>
    <t>CARPINTERI</t>
  </si>
  <si>
    <t>GIUSEPPE</t>
  </si>
  <si>
    <t>BLANDINO</t>
  </si>
  <si>
    <t>RELATORE</t>
  </si>
  <si>
    <t>IACOPONELLI</t>
  </si>
  <si>
    <t>ROSALIA</t>
  </si>
  <si>
    <t>BUFFA</t>
  </si>
  <si>
    <t>BONICHI</t>
  </si>
  <si>
    <t>REMO</t>
  </si>
  <si>
    <t>PIETRO</t>
  </si>
  <si>
    <t>FABIO</t>
  </si>
  <si>
    <t>NERI</t>
  </si>
  <si>
    <t>MARIA</t>
  </si>
  <si>
    <t>DURATA  DAL</t>
  </si>
  <si>
    <t>DURATA AL</t>
  </si>
  <si>
    <t>TABELLA RIEPILOGATIVA DEGLI INCARICHI CONFERITI NEL MESE DI LUGLIO 2014</t>
  </si>
  <si>
    <t>Ecografia clinica per medici dell'Emergenza Territoriale (118)</t>
  </si>
  <si>
    <t>PICONE</t>
  </si>
  <si>
    <t>Trauma base</t>
  </si>
  <si>
    <t>DAMIGELLA</t>
  </si>
  <si>
    <t>RAIMONDO</t>
  </si>
  <si>
    <t>BIGANDO</t>
  </si>
  <si>
    <t>GIANPIERO</t>
  </si>
  <si>
    <t>Change Management</t>
  </si>
  <si>
    <t>MAGGIORE</t>
  </si>
  <si>
    <t>GIULIA</t>
  </si>
  <si>
    <t>TUTORAGGIO - n. 7 ore</t>
  </si>
  <si>
    <t>6° Modulo del "Corso di formazione per assistenti familiari e familiari</t>
  </si>
  <si>
    <t>caregiver di soggetti affetti da SLA</t>
  </si>
  <si>
    <t>TUTORAGGIO - n. 3,5 ore</t>
  </si>
  <si>
    <t>6° Modulo del Corso di formazione per assistenti familiari e familiari caregiver di soggetti affetti da SLA</t>
  </si>
  <si>
    <t>TALAMO</t>
  </si>
  <si>
    <t>DAVIDE</t>
  </si>
  <si>
    <t>TUTORAGGIO - n. 4,5 ore</t>
  </si>
  <si>
    <t>1° Modulo del Corso di formazione per assistenti familiari e familiari</t>
  </si>
  <si>
    <t>CALOGERO</t>
  </si>
  <si>
    <t>FORMATORE  - n. 8 ore</t>
  </si>
  <si>
    <t>PICICUTO</t>
  </si>
  <si>
    <t>CLAUDIO</t>
  </si>
  <si>
    <t>PANTANO</t>
  </si>
  <si>
    <t>ISTRUTTORE - n. 8 ore</t>
  </si>
  <si>
    <t>DIPRIMA</t>
  </si>
  <si>
    <t>FAILLA</t>
  </si>
  <si>
    <t>DIMATTIA</t>
  </si>
  <si>
    <t>PASQUALE</t>
  </si>
  <si>
    <t>RELATORE - n. 1 ora</t>
  </si>
  <si>
    <t>(V modulo) - Sessione "Take a message" - 11 Edizione del Corso "Health Technology Assessment, metodologie e pratiche"</t>
  </si>
  <si>
    <t>SABINI</t>
  </si>
  <si>
    <t>GABRIELLA</t>
  </si>
  <si>
    <t>RELATORE - n. 2 ore</t>
  </si>
  <si>
    <t>STEFANIA</t>
  </si>
  <si>
    <t>2° Modulo del "Corso di formazione per assistenti familiari e familiari</t>
  </si>
  <si>
    <t>RISTAGNO</t>
  </si>
  <si>
    <t>RITA</t>
  </si>
  <si>
    <t>SISCARO</t>
  </si>
  <si>
    <t>ALDO</t>
  </si>
  <si>
    <t>TANESE</t>
  </si>
  <si>
    <t>Moduli integrativi per Dirigenti sanitari in possesso del certificato di formazione manageriale - DA 986/10</t>
  </si>
  <si>
    <t>BASILE</t>
  </si>
  <si>
    <t>ELISA</t>
  </si>
  <si>
    <t>TUTORAGGIO - n. 10 ore</t>
  </si>
  <si>
    <t>Ecografia clinica per medici dell'Emergenza Territoriale (118)"</t>
  </si>
  <si>
    <t>LEANZA</t>
  </si>
  <si>
    <t>SOFIA</t>
  </si>
  <si>
    <t>GIOVANNI</t>
  </si>
  <si>
    <t>ANZALDI</t>
  </si>
  <si>
    <t>MASSIMILIANO</t>
  </si>
  <si>
    <t>MOLINO</t>
  </si>
  <si>
    <t>SILLITTI</t>
  </si>
  <si>
    <t>ILARIA</t>
  </si>
  <si>
    <t>MIRABELLA</t>
  </si>
  <si>
    <t>PETRINA</t>
  </si>
  <si>
    <t>CAPPELLO</t>
  </si>
  <si>
    <t>GIANCARLO</t>
  </si>
  <si>
    <t>ISTRUTTORE - n. 16 ore</t>
  </si>
  <si>
    <t>Corso ACLS</t>
  </si>
  <si>
    <t>SAVIO</t>
  </si>
  <si>
    <t>LAROSA</t>
  </si>
  <si>
    <t>GIORDANO</t>
  </si>
  <si>
    <t>UMBERTO</t>
  </si>
  <si>
    <t>SMECCA</t>
  </si>
  <si>
    <t>IGNAZIO</t>
  </si>
  <si>
    <t>PALAZZO</t>
  </si>
  <si>
    <t>GUARNERI</t>
  </si>
  <si>
    <t>ANDREA</t>
  </si>
  <si>
    <t>VERSACE</t>
  </si>
  <si>
    <t>TUTOR - n. 16 ore</t>
  </si>
  <si>
    <t>DARDANONI</t>
  </si>
  <si>
    <t>Nuove prospettive per l'audiologia infantile</t>
  </si>
  <si>
    <t>VERRASTRO</t>
  </si>
  <si>
    <t>VALERIA</t>
  </si>
  <si>
    <t>DOCENTE - n. 7 ore / TUTOR - n. 7 ore</t>
  </si>
  <si>
    <t>Il Training Autogeno in Sanità, II ed.</t>
  </si>
  <si>
    <t>DROGO</t>
  </si>
  <si>
    <t>TUTOR - n. 8 ore</t>
  </si>
  <si>
    <t>PILUSO</t>
  </si>
  <si>
    <t>EGMAN</t>
  </si>
  <si>
    <t>SABRINA</t>
  </si>
  <si>
    <t>MATALONE</t>
  </si>
  <si>
    <t>MASSIMO</t>
  </si>
  <si>
    <t>CRAPITTI</t>
  </si>
  <si>
    <t>Team building e team working</t>
  </si>
  <si>
    <t>TABELLA RIEPILOGATIVA DEGLI INCARICHI CONFERITI NEL MESE DI AGOSTO 2014</t>
  </si>
  <si>
    <t>BELLIA</t>
  </si>
  <si>
    <t>Responsabile scientifico e Docente - 14 ore</t>
  </si>
  <si>
    <t>Corso di Kinesiology Taping - modulo l</t>
  </si>
  <si>
    <t>Docente - 4 ore</t>
  </si>
  <si>
    <t xml:space="preserve">La responsabilità del Direttore di Struttura Complessa - </t>
  </si>
  <si>
    <t>Tutoring dei project work</t>
  </si>
  <si>
    <t>Moduli integrativi per Dirigenti sanitari in possesso del certificato di formazione manageriale</t>
  </si>
  <si>
    <t>Istruttore - 8 ore</t>
  </si>
  <si>
    <t>VALLESE</t>
  </si>
  <si>
    <t>ANTONINO</t>
  </si>
  <si>
    <t>FISCELLA</t>
  </si>
  <si>
    <t>Formatore - 8 ore</t>
  </si>
  <si>
    <t>MONTE</t>
  </si>
  <si>
    <t>GIOVANNA</t>
  </si>
  <si>
    <t>PICCIOLO</t>
  </si>
  <si>
    <t>FARINATO</t>
  </si>
  <si>
    <t>D'ANGELO</t>
  </si>
  <si>
    <t>VITO</t>
  </si>
  <si>
    <t>SCARDILLI</t>
  </si>
  <si>
    <t>CASTORINA</t>
  </si>
  <si>
    <t>PAOLO</t>
  </si>
  <si>
    <t>GULISANO</t>
  </si>
  <si>
    <t>DISALVO</t>
  </si>
  <si>
    <t>ROCCO</t>
  </si>
  <si>
    <t>GRILLO</t>
  </si>
  <si>
    <t>POLLARA</t>
  </si>
  <si>
    <t>GAETANO</t>
  </si>
  <si>
    <t>Tutor  - 16 ore</t>
  </si>
  <si>
    <t>MISURACA</t>
  </si>
  <si>
    <t>Istruttore - 16 ore</t>
  </si>
  <si>
    <t>MESCHIS</t>
  </si>
  <si>
    <t>LOREDANA</t>
  </si>
  <si>
    <t>SIGARI</t>
  </si>
  <si>
    <t>MASUZZO</t>
  </si>
  <si>
    <t>MAGNO</t>
  </si>
  <si>
    <t>BORDONARO</t>
  </si>
  <si>
    <t>CARUSO</t>
  </si>
  <si>
    <t>GIOACCHINA</t>
  </si>
  <si>
    <t>PUGLISI</t>
  </si>
  <si>
    <t>BRUNO</t>
  </si>
  <si>
    <t>GIUSEPPA</t>
  </si>
  <si>
    <t>FERRIGNO</t>
  </si>
  <si>
    <t>D'IPPOLITO</t>
  </si>
  <si>
    <t>CREACO</t>
  </si>
  <si>
    <t>BELLOMO</t>
  </si>
  <si>
    <t>MAURIZIO</t>
  </si>
  <si>
    <t>CALANDRA</t>
  </si>
  <si>
    <t>PIRRELLO</t>
  </si>
  <si>
    <t>CASTELLI</t>
  </si>
  <si>
    <t>ROBERTA</t>
  </si>
  <si>
    <t>Docente - 14 ore</t>
  </si>
  <si>
    <t>Corso di Kinesiology Taping - modulo II</t>
  </si>
  <si>
    <t>BRUZZONE</t>
  </si>
  <si>
    <t>Docente - 7 ore</t>
  </si>
  <si>
    <t>Tecniche e strategie di intervento del personale sanitario sulla scena del crimine in sinergia con le forze dell'ordine</t>
  </si>
  <si>
    <t>PASTRO</t>
  </si>
  <si>
    <t>Docente - 2 ore</t>
  </si>
  <si>
    <t>ALTIERI</t>
  </si>
  <si>
    <t>Docente - 5 ore</t>
  </si>
  <si>
    <t>Corso regionale sugli additivi alimentari per gli addetti al controllo ufficiale - Ed. 2</t>
  </si>
  <si>
    <t>MORELLI</t>
  </si>
  <si>
    <t>Docente 1 ora - Tutor 2 ore</t>
  </si>
  <si>
    <t>CECILIA</t>
  </si>
  <si>
    <t>ANNAMARIA</t>
  </si>
  <si>
    <t>Tutor  - 5 ore</t>
  </si>
  <si>
    <t>I disturbi del comportamento</t>
  </si>
  <si>
    <t>alimentare e deLpeso: prevenzione, diagnostica clinica e trattamenti riabilitativi</t>
  </si>
  <si>
    <t>GENOVESE</t>
  </si>
  <si>
    <t>ELISABETTA</t>
  </si>
  <si>
    <t>GAMBINO</t>
  </si>
  <si>
    <t>Docente - 1 ora</t>
  </si>
  <si>
    <t>BENINCASA</t>
  </si>
  <si>
    <t>PAOLA</t>
  </si>
  <si>
    <t>ARTIOLI</t>
  </si>
  <si>
    <t>FRANCA</t>
  </si>
  <si>
    <t>BARCELLONA</t>
  </si>
  <si>
    <t>ROBERTO</t>
  </si>
  <si>
    <t>Docente 1 ora e 30 min. -  Relatore</t>
  </si>
  <si>
    <t>Corso "Nuove prospettive per l'audiologia infantile". Tavola rotonda: "I modelli organizzativi per la copertura dello screening e il percorso per pervenire alla diagnosi il più rapidamente possibile"</t>
  </si>
  <si>
    <t>AVERSA</t>
  </si>
  <si>
    <t>MELCHIORRE</t>
  </si>
  <si>
    <t>Relatore</t>
  </si>
  <si>
    <t>Tavola rotonda: "I modelli organizzativi per la copertura dello screening e il percorso per pervenire alla diagnosi il più rapidamente possibile"</t>
  </si>
  <si>
    <t>REALE</t>
  </si>
  <si>
    <t>TABELLA RIEPILOGATIVA DEGLI INCARICHI CONFERITI NEL MESE DI SETTEMBRE 2014</t>
  </si>
  <si>
    <t>rassegna culturale Cefpaslncontra -Inquadriamo l'Alzheimer. La malattia tra cinema e ricerca</t>
  </si>
  <si>
    <t>A TITOLO GRATUITO</t>
  </si>
  <si>
    <t>MARTINES</t>
  </si>
  <si>
    <t>ENRICO</t>
  </si>
  <si>
    <t>VINDIGNI</t>
  </si>
  <si>
    <t>Istruttotre - n. 8 ore</t>
  </si>
  <si>
    <t>Trauma Base</t>
  </si>
  <si>
    <t>Docente - n. 5 ore</t>
  </si>
  <si>
    <t>La prevenzione dei fenomeni di corruzione nella pubblica amministrazione</t>
  </si>
  <si>
    <t>NISI</t>
  </si>
  <si>
    <t>Formatore - n. 8 ore</t>
  </si>
  <si>
    <t>SCHIFANO</t>
  </si>
  <si>
    <t>FILIPPO</t>
  </si>
  <si>
    <t>LABELLA</t>
  </si>
  <si>
    <t>BARBARA</t>
  </si>
  <si>
    <t>Docente - n. 4 ore</t>
  </si>
  <si>
    <t>Corso per dirigenti delle Associazioni Diabete Giovanile</t>
  </si>
  <si>
    <t>PETRANGOLINI</t>
  </si>
  <si>
    <t>Docente - n. 3 ore e 30 min</t>
  </si>
  <si>
    <t>BAZZONI</t>
  </si>
  <si>
    <t>FERRUZZA</t>
  </si>
  <si>
    <t>ANGELA</t>
  </si>
  <si>
    <t>Istruttotre - n. 16 ore</t>
  </si>
  <si>
    <t>GENCO</t>
  </si>
  <si>
    <t>CARBONARO</t>
  </si>
  <si>
    <t>MAURO</t>
  </si>
  <si>
    <t>TANTILLO</t>
  </si>
  <si>
    <t>DIEGO</t>
  </si>
  <si>
    <t>HOPPS</t>
  </si>
  <si>
    <t>DESIMONE</t>
  </si>
  <si>
    <t>GERACI</t>
  </si>
  <si>
    <t>AGOSTINO</t>
  </si>
  <si>
    <t>Responsabile scientifico - Docente n. 4 ore</t>
  </si>
  <si>
    <t>Interpretazione dei dati emogasanalitici</t>
  </si>
  <si>
    <t>Tutor - Istruttore tecnico n. 1 ore</t>
  </si>
  <si>
    <t>CAMPELLI</t>
  </si>
  <si>
    <t>STEFANO</t>
  </si>
  <si>
    <t>Docente  n. 12 ore - Tutor n. 9 ore</t>
  </si>
  <si>
    <t>Corso per Responsabili e Addetti dei Servizi di Prevenzione e Protezione (SS.PP.PP.)</t>
  </si>
  <si>
    <t>SACCHELLI</t>
  </si>
  <si>
    <t>ADALBERTO</t>
  </si>
  <si>
    <t>Docente  n. 11 ore - Tutor n. 10 ore</t>
  </si>
  <si>
    <t>PUGLIESE</t>
  </si>
  <si>
    <t>FRANCO</t>
  </si>
  <si>
    <t>Docente  n. 5 ore - Tutor n. 9 ore</t>
  </si>
  <si>
    <t>Docente - n. 4 ore e 30 min</t>
  </si>
  <si>
    <t>CUMBO</t>
  </si>
  <si>
    <t>EDUARDO</t>
  </si>
  <si>
    <t>Responsabile scientifico - Docente</t>
  </si>
  <si>
    <t>La malattia di Alzheimer: capire il paziente e sostenere il caregiver</t>
  </si>
  <si>
    <t>SORGE</t>
  </si>
  <si>
    <t>Docente - n. 1 ora</t>
  </si>
  <si>
    <t>DISTEFANO</t>
  </si>
  <si>
    <t>Docente n. 1 ora - Tutor per n. 2
ore</t>
  </si>
  <si>
    <t>Corso regionale sugli additivi alimentari per gli addetti
al controllo ufficiale - Ed. 2</t>
  </si>
  <si>
    <t>Docente - n. 8 ore</t>
  </si>
  <si>
    <t>La responsabilità del Direttore di Struttura Complessa" deI Corso "Moduli integrativi per Dirigenti sanitari in possesso del certificato di formazione manageriale</t>
  </si>
  <si>
    <t>PELLINI</t>
  </si>
  <si>
    <t>Inquadriamo l'Alzheimer. La malattia tra cinema e ricerca</t>
  </si>
  <si>
    <t>BATASSA</t>
  </si>
  <si>
    <t>LUCIA</t>
  </si>
  <si>
    <t>BUGLIOSI</t>
  </si>
  <si>
    <t>VOLPE</t>
  </si>
  <si>
    <t>SORCE</t>
  </si>
  <si>
    <t>MIRCO</t>
  </si>
  <si>
    <t>Istruttore - n. 8 ore</t>
  </si>
  <si>
    <t>BONANNO</t>
  </si>
  <si>
    <t>BIAGIO</t>
  </si>
  <si>
    <t>INCANDELA</t>
  </si>
  <si>
    <t>CARLO</t>
  </si>
  <si>
    <t>EMANUELE</t>
  </si>
  <si>
    <t>MARCHESE</t>
  </si>
  <si>
    <t>PALMERI</t>
  </si>
  <si>
    <t>MARCO</t>
  </si>
  <si>
    <t>Docente - n. 7 ore</t>
  </si>
  <si>
    <t>Organizzazione sanitaria</t>
  </si>
  <si>
    <t>GRASSO</t>
  </si>
  <si>
    <t>CARMELA</t>
  </si>
  <si>
    <t>Docente  n. 3 ore - Tutor n. 2 ore</t>
  </si>
  <si>
    <t>Dalla valutazione Multidimensionale alla Intemational Classification of Functioning, DisabiIity and Health</t>
  </si>
  <si>
    <t>PRESTIPINO</t>
  </si>
  <si>
    <t>MELI</t>
  </si>
  <si>
    <t>ORAZIO</t>
  </si>
  <si>
    <t>Docente  n. 5 ore - Tutor n. 2 ore</t>
  </si>
  <si>
    <t>FERRARA</t>
  </si>
  <si>
    <t>Docente  n. 4 ore - Tutor n. 2 ore</t>
  </si>
  <si>
    <t>CARDILLO</t>
  </si>
  <si>
    <t>Istruttore - n. 16 ore</t>
  </si>
  <si>
    <t>Tutoring project work</t>
  </si>
  <si>
    <t>Docente - n. 14 ore</t>
  </si>
  <si>
    <t>Le basi della comunicazione nel percorso nascita</t>
  </si>
  <si>
    <t>PASSANTINO</t>
  </si>
  <si>
    <t>Docente - n. 21 ore</t>
  </si>
  <si>
    <t>Corso di formazione manageriale per Dirigenti di Struttura Complessa</t>
  </si>
  <si>
    <t>DAMIANI</t>
  </si>
  <si>
    <t>La responsabilità del Direttore di Struttura Complessa</t>
  </si>
  <si>
    <t>DOMENICO</t>
  </si>
  <si>
    <t>ARNONE</t>
  </si>
  <si>
    <t>GIAMMANCO</t>
  </si>
  <si>
    <t>MARINGHINI</t>
  </si>
  <si>
    <t>SILVIO</t>
  </si>
  <si>
    <t>Responsabile scientifico - Docente n. 2 ore</t>
  </si>
  <si>
    <t>Il bambino con insufficienza renale cronica. Aspetti di cura, dietetici e
psicologici</t>
  </si>
  <si>
    <t>GUARINO</t>
  </si>
  <si>
    <t>Docente - n. 2 ore e 30 min.</t>
  </si>
  <si>
    <t>La gestione del dolore acuto in urgenza</t>
  </si>
  <si>
    <t>RICCARDI</t>
  </si>
  <si>
    <t>Responsabile scientifico - Docente n. 3 ore</t>
  </si>
  <si>
    <t>Docente - n. 3 ore</t>
  </si>
  <si>
    <t>Politiche e strumenti di gestione e valutazione delle risorse umane</t>
  </si>
  <si>
    <t>ALBA</t>
  </si>
  <si>
    <t>CARMINA</t>
  </si>
  <si>
    <t>PATRIZIA</t>
  </si>
  <si>
    <t>SANFRATELLO</t>
  </si>
  <si>
    <t>SCACCIANOCE</t>
  </si>
  <si>
    <t>CAROLINA</t>
  </si>
  <si>
    <t>Docente - n. 6 ore</t>
  </si>
  <si>
    <t>Corso di formazione per assistenti familiari e familiari
caregiver di soggetti affetti da SLA</t>
  </si>
  <si>
    <t>SABELLA</t>
  </si>
  <si>
    <t>DEBORAH</t>
  </si>
  <si>
    <t>Tutor - n. 4 ore</t>
  </si>
  <si>
    <t>VOLANTI</t>
  </si>
  <si>
    <t>Tutor - n. 20 ore</t>
  </si>
  <si>
    <t>L'attuazione degli Accordi Stato-Regioni e le Linee Guida del D.A. 08/08/20 I 2 per la formazione di
Datori di lavoro, Dirigenti, Preposti e Lavoratori</t>
  </si>
  <si>
    <t>PAINO</t>
  </si>
  <si>
    <t>EDDA</t>
  </si>
  <si>
    <t>Docente  n. 2 ore - Tutor n. 6 ore</t>
  </si>
  <si>
    <t>Aspetti psicologici per la promozione del cambiamento</t>
  </si>
  <si>
    <t>REITANO</t>
  </si>
  <si>
    <t>ALFIO</t>
  </si>
  <si>
    <t>Tutor - n. 6 ore</t>
  </si>
  <si>
    <t>MACALUSO</t>
  </si>
  <si>
    <t>BETTINI</t>
  </si>
  <si>
    <t>LUIGI</t>
  </si>
  <si>
    <t>Bilancio e valutazione delle competenze</t>
  </si>
  <si>
    <t>Istruttore - n. 10 ore</t>
  </si>
  <si>
    <t>Ecografia clinica per medici dell'Emergenza territoriale</t>
  </si>
  <si>
    <t>Docente  n. 8 ore - Tutor n. 6 ore</t>
  </si>
  <si>
    <t>Il training autogeno in sanità II ed.</t>
  </si>
  <si>
    <t>GIUSEPPINA</t>
  </si>
  <si>
    <t>Docente  n. 6 ore - Tutor n. 8 ore</t>
  </si>
  <si>
    <t>BATTAGLIA</t>
  </si>
  <si>
    <t>GIANLUCA</t>
  </si>
  <si>
    <t>Tutor - n. 8 ore</t>
  </si>
  <si>
    <t>AGOZZINO</t>
  </si>
  <si>
    <t>MAUGERI</t>
  </si>
  <si>
    <t>AGATA</t>
  </si>
  <si>
    <t>TAIELLO</t>
  </si>
  <si>
    <t>ALFONSA</t>
  </si>
  <si>
    <t>PACE</t>
  </si>
  <si>
    <t>LUCA</t>
  </si>
  <si>
    <t>PRINCIOTTA</t>
  </si>
  <si>
    <t>CUFFARO</t>
  </si>
  <si>
    <t>DALILA</t>
  </si>
  <si>
    <t>Tutor - n. 12 ore</t>
  </si>
  <si>
    <t>CONSULO</t>
  </si>
  <si>
    <t>CHIARA</t>
  </si>
  <si>
    <t>FAMULARI</t>
  </si>
  <si>
    <t>Tutor - n. 7 ore</t>
  </si>
  <si>
    <t>MAGAUDDA</t>
  </si>
  <si>
    <t>ALBERTO</t>
  </si>
  <si>
    <t>CALDERONE</t>
  </si>
  <si>
    <t>CATTAFI</t>
  </si>
  <si>
    <t>BONFIGLIO</t>
  </si>
  <si>
    <t>DEBORA</t>
  </si>
  <si>
    <t>DONATO</t>
  </si>
  <si>
    <t>CONCETTA</t>
  </si>
  <si>
    <t>GITTO</t>
  </si>
  <si>
    <t>MARINO</t>
  </si>
  <si>
    <t>LEANDRO</t>
  </si>
  <si>
    <t>PROFAZIO</t>
  </si>
  <si>
    <t>CLAUDIA</t>
  </si>
  <si>
    <t>SULFARO</t>
  </si>
  <si>
    <t>CAVALLARO</t>
  </si>
  <si>
    <t>Docente  e Tutor n. 8 ore</t>
  </si>
  <si>
    <t>Progettare e condurre l'intervento formativo</t>
  </si>
  <si>
    <t>CAPODICASA</t>
  </si>
  <si>
    <t>CASATI</t>
  </si>
  <si>
    <t>GIORGIO</t>
  </si>
  <si>
    <t>Corso di formazione manageriale per Direttore generale di Azienda sanitaria</t>
  </si>
  <si>
    <t>GIANNICO</t>
  </si>
  <si>
    <t>MARCELLO</t>
  </si>
  <si>
    <t>IVANO</t>
  </si>
  <si>
    <t>FORESTA</t>
  </si>
  <si>
    <t>Responsabile scientifico</t>
  </si>
  <si>
    <t>Determinazione pratico ispettiva delle specie micologiche autunnali: la famiglia
delle cortinaceae</t>
  </si>
  <si>
    <t>PAPPALARDO</t>
  </si>
  <si>
    <t>Tutor - n. 44 ore</t>
  </si>
  <si>
    <t>GRANATI</t>
  </si>
  <si>
    <t>Docente - n. 22 ore</t>
  </si>
  <si>
    <t>ARCANGELI</t>
  </si>
  <si>
    <t>LAFORESTA</t>
  </si>
  <si>
    <t>ZIINOCOLANINO</t>
  </si>
  <si>
    <t>PAOLAVITTORIA</t>
  </si>
  <si>
    <t>GIUSEPPINAM.LETIZIA</t>
  </si>
  <si>
    <t>EMANUELEGIUSEPPE</t>
  </si>
  <si>
    <t>RITAMARIA</t>
  </si>
  <si>
    <t>MANUELAPINA</t>
  </si>
  <si>
    <t>ENZODOMENICO</t>
  </si>
  <si>
    <t>LAVACCARA</t>
  </si>
  <si>
    <t>MARIATERESA</t>
  </si>
  <si>
    <t>MARIARAFFAELLA</t>
  </si>
  <si>
    <t>DIBENEDETTO</t>
  </si>
  <si>
    <t>DEIACO</t>
  </si>
  <si>
    <t>DIBETTA</t>
  </si>
  <si>
    <t>LAFATA</t>
  </si>
  <si>
    <t>LOBUE</t>
  </si>
  <si>
    <t>RUSSOFEMMINELLA</t>
  </si>
  <si>
    <t>DEPALO</t>
  </si>
  <si>
    <t>DIBELLA</t>
  </si>
  <si>
    <t>PIERSERGIO</t>
  </si>
  <si>
    <t>BCCFNC63L59D205Z</t>
  </si>
  <si>
    <t>Docenza 16 ore corso e2163</t>
  </si>
  <si>
    <t>GRRGNN58T23I531R</t>
  </si>
  <si>
    <t>Docenza per 14 ore e tutor per 7 ore corso a3613</t>
  </si>
  <si>
    <t>VDLCLD53C59L483E</t>
  </si>
  <si>
    <t>Docenza per 7 ore e tutor per 7 ore corso a3613</t>
  </si>
  <si>
    <t>SCDVCN71L21C351U</t>
  </si>
  <si>
    <t>tutor per 8 ore corso a2503</t>
  </si>
  <si>
    <t>tutor per 8 ore corso a3293</t>
  </si>
  <si>
    <t>GRNLGU55C15G624L</t>
  </si>
  <si>
    <t>SLVNNN48B04C351P</t>
  </si>
  <si>
    <t>CCPBNS59T03C351C</t>
  </si>
  <si>
    <t>Docenza per 3 ore corso e3844</t>
  </si>
  <si>
    <t>ZTIMVT60L71F839U</t>
  </si>
  <si>
    <t>Docenza per 2 ore corso e3834</t>
  </si>
  <si>
    <t>CLNTRS68H45G273H</t>
  </si>
  <si>
    <t>tutor per 35 ore corso a3904</t>
  </si>
  <si>
    <t>Docenza per 6 ore corso e3864</t>
  </si>
  <si>
    <t>Docenza per 3 ore corso e3864</t>
  </si>
  <si>
    <t>LEIRFL59A24C927O</t>
  </si>
  <si>
    <t>Docenza per 4 ore corso e3864</t>
  </si>
  <si>
    <t>Docenza per 14 ore corso a3904</t>
  </si>
  <si>
    <t>MNNTMS69E17G273A</t>
  </si>
  <si>
    <t>Docenza per 4 ore corso a3904</t>
  </si>
  <si>
    <t>PRRMRS74R69E038T</t>
  </si>
  <si>
    <t>Docenza per 12 ore corso a3904</t>
  </si>
  <si>
    <t>SPNMRA59M28C351M</t>
  </si>
  <si>
    <t>Docenza per 2 ore corso e3864</t>
  </si>
  <si>
    <t>PSQGNM73L07G273B</t>
  </si>
  <si>
    <t>MDNCML85A59C342L</t>
  </si>
  <si>
    <t>Docenza per 1 ora corso e3864</t>
  </si>
  <si>
    <t>Docenza per 4 ore corso e3854</t>
  </si>
  <si>
    <t>Docenza per 1 ora corso e3854</t>
  </si>
  <si>
    <t>Docenza per 2 ore corso e3854</t>
  </si>
  <si>
    <t>Docenza per 6 ore corso e3854</t>
  </si>
  <si>
    <t>Docenza per 3 ore corso e3854</t>
  </si>
  <si>
    <t>DDMNTN69D51F158D</t>
  </si>
  <si>
    <t>Docenza per 4 ore corso a3804</t>
  </si>
  <si>
    <t>tutor per 8 ore corso a3323</t>
  </si>
  <si>
    <t>BRZRRT73L41D600B</t>
  </si>
  <si>
    <t>responsabile scientifico e Docenza per 7 ore corsi s3573 e s3583</t>
  </si>
  <si>
    <t>FRNFNC54R16F206N</t>
  </si>
  <si>
    <t>Docenza per 9 ore corso a3804</t>
  </si>
  <si>
    <t>STCGLC69B04L840M</t>
  </si>
  <si>
    <t>Docenza per 14 ore corso a3804</t>
  </si>
  <si>
    <t>LGRMLA54M58G273O</t>
  </si>
  <si>
    <t>Docenza per 8 ore corso a3804</t>
  </si>
  <si>
    <t>PSTGTN63T24C342Z</t>
  </si>
  <si>
    <t>Docenza per 2 ore corsi s3573 e s3583</t>
  </si>
  <si>
    <t>Docenza per 2 ore corso e3844</t>
  </si>
  <si>
    <t>Docenza per 1 ora corso e3844</t>
  </si>
  <si>
    <t>QRCVLR57T26H501L</t>
  </si>
  <si>
    <t>Docenza per 6 ore corso e2163</t>
  </si>
  <si>
    <t>GRNNDR68M21G273B</t>
  </si>
  <si>
    <t>tutor per 8 ore corso a3313</t>
  </si>
  <si>
    <t>NLANTN69L06Z112Q</t>
  </si>
  <si>
    <t>Docenza per 4 corso a3633</t>
  </si>
  <si>
    <t>Docenza per 3 ore corso e3834</t>
  </si>
  <si>
    <t>Docenza per 1 ora corso e3834</t>
  </si>
  <si>
    <t>GNCFBA65A20L837I</t>
  </si>
  <si>
    <t>istruttore per 16 ore corso a3323</t>
  </si>
  <si>
    <t>GRCGNN68D46G273U</t>
  </si>
  <si>
    <t>BRNMNG62M71F377X</t>
  </si>
  <si>
    <t>PLSCML71H10H163K</t>
  </si>
  <si>
    <t>istruttore per 16 ore corso a3313</t>
  </si>
  <si>
    <t>PLMMRC67R26G273W</t>
  </si>
  <si>
    <t>CRBLSN65L28C351N</t>
  </si>
  <si>
    <t>formatore per 8 ore corso a3313</t>
  </si>
  <si>
    <t>Docenza per 4 ore corso e3874</t>
  </si>
  <si>
    <t>Docenza per 2 ore corso e3874</t>
  </si>
  <si>
    <t>Docenza per 3 ore corso e3874</t>
  </si>
  <si>
    <t>Docenza per 1 ora corso e3874</t>
  </si>
  <si>
    <t>Docenza per 6 ore corso e3874</t>
  </si>
  <si>
    <t>Docenza per 7 ore corsi s4074 e s4064</t>
  </si>
  <si>
    <t>Docenza per 2 ore corsi s4074 e s4064</t>
  </si>
  <si>
    <t>MLNGPP75A01C927I</t>
  </si>
  <si>
    <t>tutor per 8 ore corso a3663</t>
  </si>
  <si>
    <t>PTRSVT73R16C342J</t>
  </si>
  <si>
    <t>tutor per 7 ore corso a3653</t>
  </si>
  <si>
    <t>tutor per 8 ore corso a3343</t>
  </si>
  <si>
    <t>SLLLRI81L68H163T</t>
  </si>
  <si>
    <t>tutor per 28 ore corso a3904</t>
  </si>
  <si>
    <t>DMCVTR55T29F965U</t>
  </si>
  <si>
    <t>PNASMN78R45D086N</t>
  </si>
  <si>
    <t>Docenza per 5 ore corso a3904</t>
  </si>
  <si>
    <t>tutor per 16 ore corso a3353</t>
  </si>
  <si>
    <t>SNTNNN62M47F901L</t>
  </si>
  <si>
    <t>Docenza per 9 ore e tutor per 12 ore corso h3884</t>
  </si>
  <si>
    <t>CSNRCR60D65C351H</t>
  </si>
  <si>
    <t>Docenza per 9 ore e tutor per 11 ore corso h3884</t>
  </si>
  <si>
    <t>CNTSRG58P12C051Y</t>
  </si>
  <si>
    <t>responsabile scientifico Docenza per 3 ore e tutor per 18 ore corso h3884</t>
  </si>
  <si>
    <t>MNDFLR52D62E885L</t>
  </si>
  <si>
    <t>responsabile scientifico e tutor per 2 ore corso e3794</t>
  </si>
  <si>
    <t>SCFRTS62T19H792L</t>
  </si>
  <si>
    <t>Docenza per 2 ore corso e3794</t>
  </si>
  <si>
    <t>CTRMLA78H53A509G</t>
  </si>
  <si>
    <t>Docenza per 6 ore e tutor per 1 ora e 30 minuti corso e3794</t>
  </si>
  <si>
    <t>GRCNNN65R50H501H</t>
  </si>
  <si>
    <t>CRPFBA67A03G273H</t>
  </si>
  <si>
    <t>Docenza per 21 ore corso b3934</t>
  </si>
  <si>
    <t>PLZGPP57A29C351P</t>
  </si>
  <si>
    <t>formatore per 8 ore corso a3353</t>
  </si>
  <si>
    <t>GRDMRT60A02G273U</t>
  </si>
  <si>
    <t>istruttore per 16 ore corso a3353</t>
  </si>
  <si>
    <t>GMNSRN73L58A745M</t>
  </si>
  <si>
    <t>MTLMSM65B04C351Q</t>
  </si>
  <si>
    <t>CRPGPP65E19A494X</t>
  </si>
  <si>
    <t>Docenza per 4 ore corso a3653</t>
  </si>
  <si>
    <t>Docenza per 4 ore corso a3663</t>
  </si>
  <si>
    <t>SCDMRA57R12C351L</t>
  </si>
  <si>
    <t>Docenza per 8 ore corso a3653</t>
  </si>
  <si>
    <t>formatore per 8 ore corso a3333</t>
  </si>
  <si>
    <t>SVASVT60S02H850P</t>
  </si>
  <si>
    <t>istruttore per 16 ore corso a3333</t>
  </si>
  <si>
    <t>MRAFPP60T21D960R</t>
  </si>
  <si>
    <t>FRRSVT55S30F065O</t>
  </si>
  <si>
    <t>CMPSVT54H27A027K</t>
  </si>
  <si>
    <t>formatore per 8 ore corso a3343</t>
  </si>
  <si>
    <t>VRSNNG68R04F112Z</t>
  </si>
  <si>
    <t>istruttore per 16 ore corso a3343</t>
  </si>
  <si>
    <t>NTOGNN61L16C612S</t>
  </si>
  <si>
    <t>MRCFPP73B19Z112G</t>
  </si>
  <si>
    <t>istruttore per 16 ore corso 3343</t>
  </si>
  <si>
    <t>Docenza per 8 ore corso a3663</t>
  </si>
  <si>
    <t>MRCNMR56D53B666H</t>
  </si>
  <si>
    <t>Docenza per 1 ora corso e4614</t>
  </si>
  <si>
    <t>BFFGPP59A28G273H</t>
  </si>
  <si>
    <t>Docenza per 7 ore corso e4054</t>
  </si>
  <si>
    <t>CPNRSL60R46A089W</t>
  </si>
  <si>
    <t>tutor per 8 ore corso a3373</t>
  </si>
  <si>
    <t>FNTGNN71E61G273H</t>
  </si>
  <si>
    <t>Docenza per 4 ore corso d4084</t>
  </si>
  <si>
    <t>PNNLGU71L08D086U</t>
  </si>
  <si>
    <t>Docenza per 3 ore corso d4084</t>
  </si>
  <si>
    <t>FRRMRA80P02G273G</t>
  </si>
  <si>
    <t>SRGCHR78M42H501W</t>
  </si>
  <si>
    <t>Docenza per 4 ore corso a3723</t>
  </si>
  <si>
    <t>Docenza per 4 ore corso a3814</t>
  </si>
  <si>
    <t>istruttore per 16 ore corso a3363</t>
  </si>
  <si>
    <t>Docenza per 3 ore corso a3723</t>
  </si>
  <si>
    <t>Docenza per 3 ore corso a3814</t>
  </si>
  <si>
    <t>formatore per 8 ore corso a3363</t>
  </si>
  <si>
    <t>formatore per 8 ore corso a3373</t>
  </si>
  <si>
    <t>SQTRSR74M09C351G</t>
  </si>
  <si>
    <t>ZNCMRA64B41A638R</t>
  </si>
  <si>
    <t>CPPGCR72E17H163N</t>
  </si>
  <si>
    <t>istruttore per 16 ore corso a3373</t>
  </si>
  <si>
    <t>TNTDGI66A08A719R</t>
  </si>
  <si>
    <t>FRRNGL77H54G511W</t>
  </si>
  <si>
    <t>NTOGPP55P06F377Q</t>
  </si>
  <si>
    <t>Docenza per 7 ore corso sla</t>
  </si>
  <si>
    <t>LRSSVT59B10F951F</t>
  </si>
  <si>
    <t>tutor per 16 ore corso a3393</t>
  </si>
  <si>
    <t>Docenza per 4 ore corso a3673</t>
  </si>
  <si>
    <t>Docenza per 8 ore corso a3673</t>
  </si>
  <si>
    <t>tutor per 5 ore corso a3673</t>
  </si>
  <si>
    <t>Docenza per 7 ore corsi s4944 e s4984</t>
  </si>
  <si>
    <t>Docenza per 2 ore corsi s4944 e s4984</t>
  </si>
  <si>
    <t>formatore per 8 ore corso a3393</t>
  </si>
  <si>
    <t>Docenza per 4 ore corso a3683</t>
  </si>
  <si>
    <t>Docenza per 1 ora corso e4224</t>
  </si>
  <si>
    <t>formatore per 8 ore corso a3403</t>
  </si>
  <si>
    <t>tutor per 5 ore corso a3683</t>
  </si>
  <si>
    <t>MRBCST73R42C351P</t>
  </si>
  <si>
    <t>SMCGZM66T11L117F</t>
  </si>
  <si>
    <t>tutor per 16 ore corso a3383</t>
  </si>
  <si>
    <t>istruttore per 16 ore corso a3393</t>
  </si>
  <si>
    <t>LMBRSR75T10G273V</t>
  </si>
  <si>
    <t>istruttore per 16 ore corso a3403</t>
  </si>
  <si>
    <t>Docenza per 14 ore corso e4354</t>
  </si>
  <si>
    <t>CRRSVT63E25D960U</t>
  </si>
  <si>
    <t>Docenza per 8 ore corso e4364</t>
  </si>
  <si>
    <t>PSSCDP59L20G273H</t>
  </si>
  <si>
    <t>Docenza per 14 ore corso h5114</t>
  </si>
  <si>
    <t>DMTPQL59B10C342D</t>
  </si>
  <si>
    <t>TRNMSM68S05L419V</t>
  </si>
  <si>
    <t>MCHPLA74H18G674V</t>
  </si>
  <si>
    <t>BLLMRZ74H21G273V</t>
  </si>
  <si>
    <t>istruttore per 16 ore corso a3383</t>
  </si>
  <si>
    <t>PRRGPP80D18H792G</t>
  </si>
  <si>
    <t>MSRGPP78D16G273L</t>
  </si>
  <si>
    <t>VRZLSN72S02G273R</t>
  </si>
  <si>
    <t>SNFLSN81T59B202P</t>
  </si>
  <si>
    <t>HPPMRF70C58G273B</t>
  </si>
  <si>
    <t>CSTRRT80H57C351X</t>
  </si>
  <si>
    <t>FLLGDU53P16H961A</t>
  </si>
  <si>
    <t>responsabile scientifico corso e2163</t>
  </si>
  <si>
    <t>NVAFCL67C07C352W</t>
  </si>
  <si>
    <t>Docenza per 11 ore corso e2163</t>
  </si>
  <si>
    <t>NTOPVT78A46C351X</t>
  </si>
  <si>
    <t>formatore per 8 ore corso a3383</t>
  </si>
  <si>
    <t>PLZVNT66C57C957I</t>
  </si>
  <si>
    <t>Docenza per 14 ore corso a2633</t>
  </si>
  <si>
    <t>DSBDDN77D15L219B</t>
  </si>
  <si>
    <t>Docenza per 7 ore corso a2633</t>
  </si>
  <si>
    <t>RTMNTN52A23F158J</t>
  </si>
  <si>
    <t>RRSSVT62B23G273F</t>
  </si>
  <si>
    <t>Docenza per 2 ore corso sla</t>
  </si>
  <si>
    <t>CRSGRZ59D47G273S</t>
  </si>
  <si>
    <t>MRCSTN57H06F205E</t>
  </si>
  <si>
    <t>Docenza per 1 ora corso sla</t>
  </si>
  <si>
    <t>PVNFNC84B01E017N</t>
  </si>
  <si>
    <t>Docenza per 14 ore corso h5124</t>
  </si>
  <si>
    <t>PRTLCU61B24L219F</t>
  </si>
  <si>
    <t>PRSMFL86E65Z602K</t>
  </si>
  <si>
    <t>VLNPLA72E05F251M</t>
  </si>
  <si>
    <t>Docenza per 4 ore corso sla</t>
  </si>
  <si>
    <t>VCRNCL75E19H501S</t>
  </si>
  <si>
    <t>Docenza per 11 ore corso a3904</t>
  </si>
  <si>
    <t>PCNNNN58D04G273D</t>
  </si>
  <si>
    <t>relatore per 1 ora corso a3904</t>
  </si>
  <si>
    <t>RGSRLM65C43C351F</t>
  </si>
  <si>
    <t>Docenza per 2 ore corso a3904</t>
  </si>
  <si>
    <t>PCALCU79L15G273H</t>
  </si>
  <si>
    <t>Docenza per 3 ore corso sla</t>
  </si>
  <si>
    <t>LBLVCN58T05G273R</t>
  </si>
  <si>
    <t>SPTRSL79P46A089D</t>
  </si>
  <si>
    <t>RQRSVT57P15G273L</t>
  </si>
  <si>
    <t>Docenza per 1 ora corso e4214</t>
  </si>
  <si>
    <t>LNRFNC53S23C351Z</t>
  </si>
  <si>
    <t>CRRGPP56D08A089Z</t>
  </si>
  <si>
    <t>GDANNL58M46C351F</t>
  </si>
  <si>
    <t>LNZLNE63M45C351M</t>
  </si>
  <si>
    <t>GGLNGL50P21G273D</t>
  </si>
  <si>
    <t>FCLLSN65B27G273P</t>
  </si>
  <si>
    <t>Docenza per 2 ore corso e4214</t>
  </si>
  <si>
    <t>DNGGGN56H21F205A</t>
  </si>
  <si>
    <t>CSTDRA61R17G273L</t>
  </si>
  <si>
    <t>SNDCST60E26F839Y</t>
  </si>
  <si>
    <t>Docenza per 2 ore corso e4224</t>
  </si>
  <si>
    <t>TLLLNS79S42A089Z</t>
  </si>
  <si>
    <t>Docenza per 5 ore incontro preliminare al seminario</t>
  </si>
  <si>
    <t>STTFNC75T03G273K</t>
  </si>
  <si>
    <t>Docenza per 1 ora incontro preliminare al seminario</t>
  </si>
  <si>
    <t>BNCRME48P20E488Q</t>
  </si>
  <si>
    <t>CTLPLG68M02C351J</t>
  </si>
  <si>
    <t>VNTCRN75P69G273H</t>
  </si>
  <si>
    <t>Docenza per 28 ore corso a2633</t>
  </si>
  <si>
    <t>BNCSST70H19D960Y</t>
  </si>
  <si>
    <t>Docenza per 3 ore corso a4034</t>
  </si>
  <si>
    <t>CBLFBA57E13G273Z</t>
  </si>
  <si>
    <t>Docenza per 1 ora corso a4034</t>
  </si>
  <si>
    <t>LPLSMN71P70G273W</t>
  </si>
  <si>
    <t>SRGGNN47C24C351Z</t>
  </si>
  <si>
    <t>TVRLLN75B58F206M</t>
  </si>
  <si>
    <t>RTLRTI83E63G273J</t>
  </si>
  <si>
    <t>Docenza per 21 ore corso a2633</t>
  </si>
  <si>
    <t>PMPGND60R64A515I</t>
  </si>
  <si>
    <t>istruttore per 16 ore corso a3413</t>
  </si>
  <si>
    <t>Docenza per 4 ore corso a3693</t>
  </si>
  <si>
    <t>LNZLSN70M02C351A</t>
  </si>
  <si>
    <t>tutor per 5 ore corso a3693</t>
  </si>
  <si>
    <t>SLRGNN64E03M088P</t>
  </si>
  <si>
    <t>SFOMRA80C66C351D</t>
  </si>
  <si>
    <t>Docenza per 8 ore corso a3703</t>
  </si>
  <si>
    <t>Docenza per 4 ore e tutor per 4 ore corso a3703</t>
  </si>
  <si>
    <t>tutor per 7 ore corso a3703</t>
  </si>
  <si>
    <t>Docenza per 8 ore corso a3693</t>
  </si>
  <si>
    <t>Docenza per 14 ore corso h5474</t>
  </si>
  <si>
    <t>istruttore per 16 ore corso a3423</t>
  </si>
  <si>
    <t>PLLGPP57S21F158B</t>
  </si>
  <si>
    <t>istruttore per 16 ore corso a3433</t>
  </si>
  <si>
    <t>DPPRMR65E62B429U</t>
  </si>
  <si>
    <t>GMMSNT70M47G273B</t>
  </si>
  <si>
    <t>formatore per 8 ore corso a3413</t>
  </si>
  <si>
    <t>formatore per 8 ore corso a3433</t>
  </si>
  <si>
    <t>formatore per 8 ore corso a3423</t>
  </si>
  <si>
    <t>DGVPLA75A69H501I</t>
  </si>
  <si>
    <t>Docenza per 4 ore corso d4994</t>
  </si>
  <si>
    <t>Docenza per 3 ore corso d4994</t>
  </si>
  <si>
    <t>Docenza per 8 ore corso d5224</t>
  </si>
  <si>
    <t>MRRNNL72P02G273J</t>
  </si>
  <si>
    <t>Docenza per 10 ore corso a3824</t>
  </si>
  <si>
    <t>MDDNLM60L08I754E</t>
  </si>
  <si>
    <t>Docenza per 11 ore corso a3824</t>
  </si>
  <si>
    <t>SNTSVN78E30L219A</t>
  </si>
  <si>
    <t>Docenza per 4 ore corso a3824</t>
  </si>
  <si>
    <t>GMMGPP61L21G273M</t>
  </si>
  <si>
    <t>Docenza per 8 ore corso e5384</t>
  </si>
  <si>
    <t>Docenza per 8 ore corso a5384</t>
  </si>
  <si>
    <t>BLNMLG60T08B429E</t>
  </si>
  <si>
    <t>Docenza per 7 ore corso e4814</t>
  </si>
  <si>
    <t>Docenza per 14 ore corsi s5364 e s5374</t>
  </si>
  <si>
    <t>Docenza per 2 ore corsi s5364 e s5374</t>
  </si>
  <si>
    <t>STRMRS55B63E472D</t>
  </si>
  <si>
    <t>Docenza per 3 ore corso e4414</t>
  </si>
  <si>
    <t>LNZRNT58E53G273H</t>
  </si>
  <si>
    <t>Docenza per 1 ora corso e4404</t>
  </si>
  <si>
    <t>MSCNTN73H08A893Q</t>
  </si>
  <si>
    <t>Docenza per 4 ore corso e4404</t>
  </si>
  <si>
    <t>MRNPTR49H20L826E</t>
  </si>
  <si>
    <t>Docenza per 3 ore corso e4404</t>
  </si>
  <si>
    <t>RVDNDR56S24C347P</t>
  </si>
  <si>
    <t>GNTCSM56A03G273Q</t>
  </si>
  <si>
    <t>Docenza per 2 ore corso e4414</t>
  </si>
  <si>
    <t>PPLPTR62P07C067B</t>
  </si>
  <si>
    <t>Docenza per 1 ora corso e4414</t>
  </si>
  <si>
    <t>RCDVNC56D56A764I</t>
  </si>
  <si>
    <t>DRNLRA65H45H501H</t>
  </si>
  <si>
    <t>Docenza per 4 ore corso e4434</t>
  </si>
  <si>
    <t>Docenza per 1 ora corso e4434</t>
  </si>
  <si>
    <t>Docenza per 3 ore corso e4434</t>
  </si>
  <si>
    <t>HCHZRI75L47Z330E</t>
  </si>
  <si>
    <t>Docenza per 14 ore corso a5344</t>
  </si>
  <si>
    <t>MPLTDR63P13F206E</t>
  </si>
  <si>
    <t>formatore per 8 ore corso trauma base</t>
  </si>
  <si>
    <t>SCHNDM68B18F830E</t>
  </si>
  <si>
    <t>istruttore per 8 ore corso trauma base</t>
  </si>
  <si>
    <t>SCRNTN67S13D849V</t>
  </si>
  <si>
    <t>BTTCDM62D17C351G</t>
  </si>
  <si>
    <t>SSCLDA62H02C353J</t>
  </si>
  <si>
    <t>LBORSL62H69G273M</t>
  </si>
  <si>
    <t>GRCVCN63L20F206W</t>
  </si>
  <si>
    <t>DSLRCR61E30C351H</t>
  </si>
  <si>
    <t>FSCNNN58S16F892N</t>
  </si>
  <si>
    <t>VLLNNN70A14C342N</t>
  </si>
  <si>
    <t>PCNMHL68B14F892G</t>
  </si>
  <si>
    <t>CSTPPR55M28C351N</t>
  </si>
  <si>
    <t>NSISST63C31F830E</t>
  </si>
  <si>
    <t>VNDLSN64H22H163Z</t>
  </si>
  <si>
    <t>PSCSFN69T11H501Z</t>
  </si>
  <si>
    <t>MSZGPP64D08G580A</t>
  </si>
  <si>
    <t>CPDMNL75D24A089K</t>
  </si>
  <si>
    <t>DMGRND63A13C351L</t>
  </si>
  <si>
    <t>CNOMRZ57R13G273F</t>
  </si>
  <si>
    <t>NRELSN88C62H224S</t>
  </si>
  <si>
    <t>Docenza per 5 ore corso sla</t>
  </si>
  <si>
    <t>MCRMRA71C42F158F</t>
  </si>
  <si>
    <t>CVLFPP58A08F158T</t>
  </si>
  <si>
    <t>LFRSFN80M62F158I</t>
  </si>
  <si>
    <t>PRFCLD73E51H224V</t>
  </si>
  <si>
    <t>GZZNNN74D21F892V</t>
  </si>
  <si>
    <t>RSSRSL83M69I199B</t>
  </si>
  <si>
    <t>CFFDLL85A54A089G</t>
  </si>
  <si>
    <t>SBLDRH87M62I533R</t>
  </si>
  <si>
    <t>BTTGLC78P29E532R</t>
  </si>
  <si>
    <t>docente per 4 ore corso sla</t>
  </si>
  <si>
    <t>PRNCRL77H23H850N</t>
  </si>
  <si>
    <t>docente per 3 ore corso sla</t>
  </si>
  <si>
    <t>STBCML64E69G348X</t>
  </si>
  <si>
    <t>docente per 1 ora corso sla</t>
  </si>
  <si>
    <t>FCNLRD51E09F712Z</t>
  </si>
  <si>
    <t>MNGRSL80L71H700L</t>
  </si>
  <si>
    <t>BLLMRZ70L26G273T</t>
  </si>
  <si>
    <t>BCHLRI80D58F104G</t>
  </si>
  <si>
    <t>LVRSFN69M29L304N</t>
  </si>
  <si>
    <t>LMACGR62B14G273Z</t>
  </si>
  <si>
    <t>docente per 21 ore corso a4624</t>
  </si>
  <si>
    <t>TABELLA RIEPILOGATIVA DEGLI INCARICHI CONFERITI NEL MESE DI OTTOBRE 2014</t>
  </si>
  <si>
    <t>TABELLA RIEPILOGATIVA DEGLI INCARICHI CONFERITI NEL MESE DI NOVEMBRE 2014</t>
  </si>
  <si>
    <t>TABELLA RIEPILOGATIVA DEGLI INCARICHI CONFERITI NEL MESE DI DICEMBRE 2014</t>
  </si>
  <si>
    <t>ISTRUTTORE-8 ORE</t>
  </si>
  <si>
    <t>TRAUMA BASE</t>
  </si>
  <si>
    <t>DI SALVO</t>
  </si>
  <si>
    <t>FORMATORE-8 ORE</t>
  </si>
  <si>
    <t>COSTA</t>
  </si>
  <si>
    <t>BARBIERA</t>
  </si>
  <si>
    <t>TESTA</t>
  </si>
  <si>
    <t>COSIMO</t>
  </si>
  <si>
    <t>DOCENTE- 1 ORA</t>
  </si>
  <si>
    <t>Il bambino con insufficienza renale cronica. Aspetti di cura, dietetici e psicologici</t>
  </si>
  <si>
    <t>DOCENTE- 7 ORE</t>
  </si>
  <si>
    <t xml:space="preserve">Insufficienza respiratoria acuta- CPAP e ventilazione meccanica non invasiva </t>
  </si>
  <si>
    <t>COSENTINI</t>
  </si>
  <si>
    <t>DOCENTE- 5 ORE</t>
  </si>
  <si>
    <t>BRAMBILLA</t>
  </si>
  <si>
    <t>ANNA</t>
  </si>
  <si>
    <t>GROFF</t>
  </si>
  <si>
    <t>MAFFEI</t>
  </si>
  <si>
    <t>TUTOR</t>
  </si>
  <si>
    <t xml:space="preserve"> A TITOLO GRATUITO </t>
  </si>
  <si>
    <t>MAZZAGLIA</t>
  </si>
  <si>
    <t>TUTOR- 10 ORE</t>
  </si>
  <si>
    <t>Ecografia clinica per medici dell'Emergenza Territoriale</t>
  </si>
  <si>
    <t>DOCENTE-8 ORE</t>
  </si>
  <si>
    <t>Moduli integrativi per Dirigenti sanitari in possesso del certificato di formazione manageriale da 986/10</t>
  </si>
  <si>
    <t>ISTRUTTORE-16 ORE</t>
  </si>
  <si>
    <t>LIPARI</t>
  </si>
  <si>
    <t xml:space="preserve">PICONEÂ </t>
  </si>
  <si>
    <t>TOSCO</t>
  </si>
  <si>
    <t>ELEONORA</t>
  </si>
  <si>
    <t>DOCENTE-2 ORE TUTOR-6 ORE</t>
  </si>
  <si>
    <t>Marketing sociale</t>
  </si>
  <si>
    <t>SANTORO</t>
  </si>
  <si>
    <t>SILVANO</t>
  </si>
  <si>
    <t>TUTOR-6 ORE</t>
  </si>
  <si>
    <t>STAGNITTA</t>
  </si>
  <si>
    <t>DE SIEBERT</t>
  </si>
  <si>
    <t>ODDONE</t>
  </si>
  <si>
    <t xml:space="preserve">DOCENTE-2 ORE  </t>
  </si>
  <si>
    <t>Corso di formazione manageriale in materia di sanità pubblica e di organizzazione e gestione sanitaria per Direttori Generali di Azienda sanitaria e per il Corso di formazione manageriale per Direttori Sanitari ed Amministrativi di Azienda sanitaria</t>
  </si>
  <si>
    <t>DOCENTE-3 ORE</t>
  </si>
  <si>
    <t>LUCIANO</t>
  </si>
  <si>
    <t>Gestione della traumatologia minore in Pronto Soccorso: approccio clinico, tecniche di sutura, immobilizzazione e medicazione</t>
  </si>
  <si>
    <t>DOCENTE-1 ORA</t>
  </si>
  <si>
    <t>FAVITTA</t>
  </si>
  <si>
    <t>DOCENTE- 3 ORE</t>
  </si>
  <si>
    <t>ZAGRA</t>
  </si>
  <si>
    <t>RESPONSABILE SCIENTIFICO E DOCENTE- 6 ORE</t>
  </si>
  <si>
    <t>DOCENTE-4 ORE TUTOR-4 ORE</t>
  </si>
  <si>
    <t>SCONDOTTO</t>
  </si>
  <si>
    <t>Epidemiologia Ambientale: dai metodi di studio alle applicazioni per la sanità pubblica</t>
  </si>
  <si>
    <t>ANCONA</t>
  </si>
  <si>
    <t>CARLA</t>
  </si>
  <si>
    <t>DOCENTE-2 ORE</t>
  </si>
  <si>
    <t>D'IPPOLITI</t>
  </si>
  <si>
    <t>Epidemiologia Ambientale: dai metodi di studio alle applicazioni per la sanità</t>
  </si>
  <si>
    <t>pubblica</t>
  </si>
  <si>
    <t>FORASTIERE</t>
  </si>
  <si>
    <t>DOCENTE- 2 ORE</t>
  </si>
  <si>
    <t>MICHELOZZI</t>
  </si>
  <si>
    <t>STAFOGGIA</t>
  </si>
  <si>
    <t>CERNIGLIARO</t>
  </si>
  <si>
    <t>ACHILLE</t>
  </si>
  <si>
    <t>TISANO</t>
  </si>
  <si>
    <t>INGALLINELLA</t>
  </si>
  <si>
    <t>ISTRUTTORE - 8 ORE</t>
  </si>
  <si>
    <t>ROCCO RICCARDO</t>
  </si>
  <si>
    <t>VASTA</t>
  </si>
  <si>
    <t>DONIA</t>
  </si>
  <si>
    <t xml:space="preserve">MARIAÂ </t>
  </si>
  <si>
    <t>Insufficienza respiratoria</t>
  </si>
  <si>
    <t>acuta - CPAP e ventilazione meccanica non invasiva</t>
  </si>
  <si>
    <t>GUARRERA</t>
  </si>
  <si>
    <t>Relatore e moderatore - n. 7 ore</t>
  </si>
  <si>
    <t>Follow up</t>
  </si>
  <si>
    <t>"Linee guida regionali per la diffusione delle metodologie HTA nei processi decisionali regionali ed</t>
  </si>
  <si>
    <t>aziendali e Rete regionale per l'HTA"</t>
  </si>
  <si>
    <t xml:space="preserve">PECORARO </t>
  </si>
  <si>
    <t>TOFFANELLO</t>
  </si>
  <si>
    <t>DOCENTE- 14 ORE</t>
  </si>
  <si>
    <t>Health Technology Assessment, metodologie e pratiche</t>
  </si>
  <si>
    <t>DITTA</t>
  </si>
  <si>
    <t>LEONARDO</t>
  </si>
  <si>
    <t>Corso di formazione per formatori sul rischio da stress lavoro correlato</t>
  </si>
  <si>
    <t>GUARINIELLO</t>
  </si>
  <si>
    <t>RAFFAELE</t>
  </si>
  <si>
    <t>Docente</t>
  </si>
  <si>
    <t>Compenso a carico del DASOE - Ass. Reg. Salute</t>
  </si>
  <si>
    <t>LANTERNO</t>
  </si>
  <si>
    <t>ANNALISA</t>
  </si>
  <si>
    <t>CORRADINI</t>
  </si>
  <si>
    <t>ISABELLA</t>
  </si>
  <si>
    <t xml:space="preserve">MARCHESE </t>
  </si>
  <si>
    <t>SANTINO</t>
  </si>
  <si>
    <t>La ventilazione non invasiva e la decapneizzazione</t>
  </si>
  <si>
    <t>CRACCHIOLO</t>
  </si>
  <si>
    <t>PISANI</t>
  </si>
  <si>
    <t>LARA</t>
  </si>
  <si>
    <t>SAPUPPO</t>
  </si>
  <si>
    <t>Responsabile scientifico e docente 3 ore</t>
  </si>
  <si>
    <t>MINUTELLA</t>
  </si>
  <si>
    <t>Gestione della traumatologìa minore in Pronto Soccorso: approccio clinico, tecniche di</t>
  </si>
  <si>
    <t>sutura, immobilizzazione e medicazione</t>
  </si>
  <si>
    <t>PIRILLO</t>
  </si>
  <si>
    <t>ETTORE</t>
  </si>
  <si>
    <t>Docente - n. 2 ore</t>
  </si>
  <si>
    <t>D'ANGELA</t>
  </si>
  <si>
    <t>CASCIO</t>
  </si>
  <si>
    <t>MAURA</t>
  </si>
  <si>
    <t>QUERCIA</t>
  </si>
  <si>
    <t>VALERIO</t>
  </si>
  <si>
    <t>Docente - n. 20 ore</t>
  </si>
  <si>
    <t>La motivazione al cambiamento nella promozione di stili di</t>
  </si>
  <si>
    <t>vita salutari</t>
  </si>
  <si>
    <t>MANGIAGLI</t>
  </si>
  <si>
    <t>ENZO DOMENICO</t>
  </si>
  <si>
    <t>ZONA</t>
  </si>
  <si>
    <t>ANFUSO</t>
  </si>
  <si>
    <t>LAURA</t>
  </si>
  <si>
    <t>DI PRIMA</t>
  </si>
  <si>
    <t>LA VACCARA</t>
  </si>
  <si>
    <t xml:space="preserve">PICONE </t>
  </si>
  <si>
    <t>PRIOLO</t>
  </si>
  <si>
    <t>BOTTIGLIERI</t>
  </si>
  <si>
    <t>CLAUDIO MARIA</t>
  </si>
  <si>
    <t>tutoring dei project work</t>
  </si>
  <si>
    <t>Corso di fonnazione</t>
  </si>
  <si>
    <t>manageriale per Dirigenti di Struttura Complessa</t>
  </si>
  <si>
    <t>TUTOR - N. 6 ORE</t>
  </si>
  <si>
    <t>Aspetti psicologici</t>
  </si>
  <si>
    <t>per la promozione del cambiamento</t>
  </si>
  <si>
    <t>DOCENTE N. 2 ORE E TUTOR N. 6 ORE</t>
  </si>
  <si>
    <t>ISTRUTTORE - 16 ORE</t>
  </si>
  <si>
    <t>CORSO ACLS</t>
  </si>
  <si>
    <t>FORMATORE - 8 ORE</t>
  </si>
  <si>
    <t>CAPOSTAGNO</t>
  </si>
  <si>
    <t>Corso base di informatica per operatori</t>
  </si>
  <si>
    <t>sanitari</t>
  </si>
  <si>
    <t>CATANZARO</t>
  </si>
  <si>
    <t>RABAJOLI</t>
  </si>
  <si>
    <t>ORGANIZZAZIONE E PIANIFICAZIONE STRATEGICA</t>
  </si>
  <si>
    <t>ZAPPULLA</t>
  </si>
  <si>
    <t>GIOACCHINO</t>
  </si>
  <si>
    <t>Responsabile scientifico e docente 7 ore</t>
  </si>
  <si>
    <t>Counselling nella promozione di stili di vita</t>
  </si>
  <si>
    <t>salutari</t>
  </si>
  <si>
    <t xml:space="preserve">FORESTA </t>
  </si>
  <si>
    <t>II tecnico della prevenzione e l'approccio con i luoghi di lavoro, caratteristiche tecnico</t>
  </si>
  <si>
    <t>normative</t>
  </si>
  <si>
    <t>CASTAGNERI</t>
  </si>
  <si>
    <t>DARIO</t>
  </si>
  <si>
    <t>PICCO</t>
  </si>
  <si>
    <t>SMANIA</t>
  </si>
  <si>
    <t>AZZARETTO</t>
  </si>
  <si>
    <t>TUTOR - N. 14 ORE</t>
  </si>
  <si>
    <t>LA BELLA</t>
  </si>
  <si>
    <t>Corso di formazione per caregiver di pazienti affetti da</t>
  </si>
  <si>
    <t>Sclerosi laterale amiotrofica (SLA)</t>
  </si>
  <si>
    <t>SPATARO</t>
  </si>
  <si>
    <t>ROSSELLA</t>
  </si>
  <si>
    <t>MILANA</t>
  </si>
  <si>
    <t xml:space="preserve">MARIA </t>
  </si>
  <si>
    <t>Docente - n. 4 ore e 30 min.</t>
  </si>
  <si>
    <t>Follow up del Corso regionale sui Materiali e oggetti destinati al Contatto con gli alimenti -</t>
  </si>
  <si>
    <t>MOCA</t>
  </si>
  <si>
    <t>MANNONI</t>
  </si>
  <si>
    <t>VERUSCKA</t>
  </si>
  <si>
    <t>PADULA</t>
  </si>
  <si>
    <t>IANNOLINO</t>
  </si>
  <si>
    <t>RIZZUTO</t>
  </si>
  <si>
    <t>ELVIRA</t>
  </si>
  <si>
    <t>Docente - n. 11 ore</t>
  </si>
  <si>
    <t>II nuovo sistema di segnalazione delle malattie infettive: PREMAL</t>
  </si>
  <si>
    <t>docente n.2 ore e  tutor/istruttore tecnico n. 1 ora</t>
  </si>
  <si>
    <t>tutor/istruttore tecnico n. 1 ora</t>
  </si>
  <si>
    <t>CILIO</t>
  </si>
  <si>
    <t>DANILA</t>
  </si>
  <si>
    <t>LANTIERI</t>
  </si>
  <si>
    <t>TUTOR - N. 8 ORE</t>
  </si>
  <si>
    <t>CORSO BASE DI INFORMATICA PER OPERATORI SANITARI</t>
  </si>
  <si>
    <t>Docente - n. 3 ore e 30 min.</t>
  </si>
  <si>
    <t>Tecniche e strategie di</t>
  </si>
  <si>
    <t>intervento del personale sanitario sulla scena del crimine in sinergia con le forze dell'ordine</t>
  </si>
  <si>
    <t>SERGIO PIO</t>
  </si>
  <si>
    <t>RESPONSABILE SCIENTIFICO E DOCENTE- 14 ORE</t>
  </si>
  <si>
    <t>Corretta compilazione e codifica della SDO e relativa assegnazione dei DRG:procedure operative</t>
  </si>
  <si>
    <t>ROMEO</t>
  </si>
  <si>
    <t>TUTOR- 14 ORE</t>
  </si>
  <si>
    <t>TUTOR- 7 ORE</t>
  </si>
  <si>
    <t>Il tecnico della prevenzione e l'approccio con i luoghi di lavoro, caratteristiche tecnico normative</t>
  </si>
  <si>
    <t>DOCENTE- 11 ORE</t>
  </si>
  <si>
    <t>Il nuovo sistema di segnalazione delle malattie infettive:PREMAL</t>
  </si>
  <si>
    <t>La simulazione di emergenza-urgenza per la qualità del governo clinico</t>
  </si>
  <si>
    <t>FORMATORE- 8 ORE</t>
  </si>
  <si>
    <t>PAONE</t>
  </si>
  <si>
    <t>SIMONA</t>
  </si>
  <si>
    <t>DOCENTE- 12 ORE</t>
  </si>
  <si>
    <t>Healt tecnology assessment,metodologie e pratiche</t>
  </si>
  <si>
    <t>DOCENTE- 18 ORE</t>
  </si>
  <si>
    <t>La rieducazione posturale globale:principi di valutazione e trattamento</t>
  </si>
  <si>
    <t>MULE'</t>
  </si>
  <si>
    <t>ENZA</t>
  </si>
  <si>
    <t>DOCENTE-6 ORE</t>
  </si>
  <si>
    <t>06/11/201</t>
  </si>
  <si>
    <t>DOCENTE- 6 ORE</t>
  </si>
  <si>
    <t>DOCENTE-12 ORE</t>
  </si>
  <si>
    <t>Corso base di informatica per operatori sanitari</t>
  </si>
  <si>
    <t>Il triage infermieristico</t>
  </si>
  <si>
    <t>RINZIVILLO</t>
  </si>
  <si>
    <t>PETTINATO</t>
  </si>
  <si>
    <t>SPANO'</t>
  </si>
  <si>
    <t>GIAMPIERO</t>
  </si>
  <si>
    <t>FICI</t>
  </si>
  <si>
    <t>DOCENTE-4 ORE</t>
  </si>
  <si>
    <t>TUTOR-12 ORE</t>
  </si>
  <si>
    <t>ISTRUTTORE TECNICO- 10 ORE</t>
  </si>
  <si>
    <t>DOCENTE- 4 ORE</t>
  </si>
  <si>
    <t>I lavori sulle coperture in condizioni di sicurezza</t>
  </si>
  <si>
    <t>GERBINO</t>
  </si>
  <si>
    <t>ELISBETTA</t>
  </si>
  <si>
    <t>CINI</t>
  </si>
  <si>
    <t>ISTRUTTORE- 8 ORE</t>
  </si>
  <si>
    <t>DAINOTTO</t>
  </si>
  <si>
    <t>BUTERA</t>
  </si>
  <si>
    <t>TBC,Patologie riemergente in Sicilia?</t>
  </si>
  <si>
    <t>BUSSOTTI</t>
  </si>
  <si>
    <t>DOCENTE- 5 ORE TUTOR- 2 ORE</t>
  </si>
  <si>
    <t>Corso per medici competenti delle Aziende Sanitarie</t>
  </si>
  <si>
    <t>DI PASQUALE</t>
  </si>
  <si>
    <t>DOCENTE- 2 ORE  TUTOR- 1 ORA</t>
  </si>
  <si>
    <t>RAVALLI</t>
  </si>
  <si>
    <t>RAMISTELLA</t>
  </si>
  <si>
    <t>ERNESTO</t>
  </si>
  <si>
    <t>GULIZIA</t>
  </si>
  <si>
    <t xml:space="preserve">RESPONSABILE SCIENTIFICO </t>
  </si>
  <si>
    <t>BLS-D. Privileges in cardiologia</t>
  </si>
  <si>
    <t>FRANCESE</t>
  </si>
  <si>
    <t>PALEOLOGO</t>
  </si>
  <si>
    <t>LA ROSA</t>
  </si>
  <si>
    <t>LOMBARDO</t>
  </si>
  <si>
    <t xml:space="preserve">LA ROSAÂ </t>
  </si>
  <si>
    <t>DI GIOVANNI</t>
  </si>
  <si>
    <t>Corso di formazione per caregiver di pazienti affetti da Sclerosi Laterale Amiotrofica</t>
  </si>
  <si>
    <t>MANGOGNA</t>
  </si>
  <si>
    <t>BALLOTTA</t>
  </si>
  <si>
    <t>STABILE</t>
  </si>
  <si>
    <t>OLIVARI</t>
  </si>
  <si>
    <t>CROCE</t>
  </si>
  <si>
    <t>Programma regionale di formazione in promozione ed educazione alla salute</t>
  </si>
  <si>
    <t>TUTOR-24 ORE</t>
  </si>
  <si>
    <t>LUMIA</t>
  </si>
  <si>
    <t>Corso di formazione per assistenti familiari e familiari caregiver per pazienti affetti da sclerosi laterale amiotrofica</t>
  </si>
  <si>
    <t>ISTRUTTORE- 16 ORE</t>
  </si>
  <si>
    <t>SAVOCA</t>
  </si>
  <si>
    <t>LUISA</t>
  </si>
  <si>
    <t>CUCCIA</t>
  </si>
  <si>
    <t>MAMMINA</t>
  </si>
  <si>
    <t>CATERINA</t>
  </si>
  <si>
    <t>GARATTO</t>
  </si>
  <si>
    <t>GERMANO</t>
  </si>
  <si>
    <t xml:space="preserve">RESPONSABILE SCIENTIFICO E DOCENTE- 18 ORE </t>
  </si>
  <si>
    <t>Malintesi culturali e comportamenti destabilizzanti in ambito socio-sanitario</t>
  </si>
  <si>
    <t>PROFITA</t>
  </si>
  <si>
    <t>GABRIELE</t>
  </si>
  <si>
    <t>FASCIANA</t>
  </si>
  <si>
    <t>TUTOR- 11 ORE</t>
  </si>
  <si>
    <t>NADEGE</t>
  </si>
  <si>
    <t>MARIE</t>
  </si>
  <si>
    <t>Le attività di prevenzione e vigilanza negli impianti natatori</t>
  </si>
  <si>
    <t xml:space="preserve">DOCENTE- 5 ORE  </t>
  </si>
  <si>
    <t>GIAMBELLUCA</t>
  </si>
  <si>
    <t>GIAMMARRESI</t>
  </si>
  <si>
    <t>GIUFFRIDA</t>
  </si>
  <si>
    <t>CLEMENTE</t>
  </si>
  <si>
    <t>RESPONSABILE SCIENTIFICO E DOCENTE- 4 ORE</t>
  </si>
  <si>
    <t>Corso base di elettrocardiografia in area di emergenza-ED.3</t>
  </si>
  <si>
    <t>FEDELE</t>
  </si>
  <si>
    <t>VIVIANA</t>
  </si>
  <si>
    <t>Corso base di elettrocardiografia in area di emergenza-ED.4</t>
  </si>
  <si>
    <t>TRIMARCHI</t>
  </si>
  <si>
    <t>TIZIANA</t>
  </si>
  <si>
    <t>Corso base di elettrocardiografia in area di emergenza-ED.5</t>
  </si>
  <si>
    <t>CASIGLIA</t>
  </si>
  <si>
    <t>AMEDEO</t>
  </si>
  <si>
    <t>DOCENTE- 8 ORE</t>
  </si>
  <si>
    <t>Moduli integrativi per dirigenti sanitari in possesso del certificato di formazione manageriale da 986/10</t>
  </si>
  <si>
    <t>FICANO</t>
  </si>
  <si>
    <t>DIRETTORE- 420 ORE</t>
  </si>
  <si>
    <t>La riqualificazione in operatore socio-sanitario</t>
  </si>
  <si>
    <t>DOCENTE 2 ORE E 30 MINUTI</t>
  </si>
  <si>
    <t>Gioco d'azzardo patologico</t>
  </si>
  <si>
    <t>REQUIREZ</t>
  </si>
  <si>
    <t>RELATORE- 1 ORA</t>
  </si>
  <si>
    <t>rimborso spese</t>
  </si>
  <si>
    <t>CONA</t>
  </si>
  <si>
    <t>BRACCIANTE</t>
  </si>
  <si>
    <t>DE DOMENICO</t>
  </si>
  <si>
    <t>ANTONIA</t>
  </si>
  <si>
    <t>La tutela della salute e della sicurezza in edilizia</t>
  </si>
  <si>
    <t>Corso di formazione manageriale in materia di sanità pubblica e di organizzazione e gestione sanitaria per Direttori Generali di Azienda sanitaria e per il Corso di formazione manageriale per Direttori Sanitari ed Amministrativi di azienda sanitaria</t>
  </si>
  <si>
    <t>CAVALERI</t>
  </si>
  <si>
    <t>PIERO</t>
  </si>
  <si>
    <t>Rassegna dal titolo TuteliAmo i minori. Prevenzione
primaria e secondaria, interventi e percorsi di tutela nei confronti del minore</t>
  </si>
  <si>
    <t>TOMAI</t>
  </si>
  <si>
    <t>SOAVI</t>
  </si>
  <si>
    <t>GLORIA</t>
  </si>
  <si>
    <t>MICCICHE'</t>
  </si>
  <si>
    <t>NUCCIA</t>
  </si>
  <si>
    <t>TULLIO</t>
  </si>
  <si>
    <t>RIMI</t>
  </si>
  <si>
    <t>MARGHERITA</t>
  </si>
  <si>
    <t>ZIGARELLA</t>
  </si>
  <si>
    <t>LO BELLO</t>
  </si>
  <si>
    <t>MARIELLA</t>
  </si>
  <si>
    <t>TRUCULENTO</t>
  </si>
  <si>
    <t>GRAZZINI</t>
  </si>
  <si>
    <t>GIULIANO</t>
  </si>
  <si>
    <t xml:space="preserve">Corso di aggiornamento e verifica del mantenimento delle competenze dei Valutatori nazionali del Sistema Trasfusionale </t>
  </si>
  <si>
    <t>MENICHINI</t>
  </si>
  <si>
    <t>IVANA</t>
  </si>
  <si>
    <t>PUPELLA</t>
  </si>
  <si>
    <t>SIMONETTA</t>
  </si>
  <si>
    <t>VASELLI</t>
  </si>
  <si>
    <t>GIORGINA MARIA</t>
  </si>
  <si>
    <t>VIRGILI</t>
  </si>
  <si>
    <t>DOCENTE-14 ORE</t>
  </si>
  <si>
    <t>La Comunicazione Organizzativa</t>
  </si>
  <si>
    <t>RESPONSABILE SCIENTIFICO E RELATORE</t>
  </si>
  <si>
    <t>Cardiologia riabilitativa: minimal care</t>
  </si>
  <si>
    <t>ABRIGNANI</t>
  </si>
  <si>
    <t>AMBROSETTI</t>
  </si>
  <si>
    <t>BETTINARDI</t>
  </si>
  <si>
    <t>ORNELLA</t>
  </si>
  <si>
    <t>FAGGIANO</t>
  </si>
  <si>
    <t>POMPILIO</t>
  </si>
  <si>
    <t>MAFFEZZONI</t>
  </si>
  <si>
    <t>PIEROBON</t>
  </si>
  <si>
    <t>IANNUCCI</t>
  </si>
  <si>
    <t>MANUELA</t>
  </si>
  <si>
    <t>DA VICO</t>
  </si>
  <si>
    <t>LETIZIA</t>
  </si>
  <si>
    <t>CRESCIMANNO</t>
  </si>
  <si>
    <t>GRAZIA</t>
  </si>
  <si>
    <t>ARRISICATO</t>
  </si>
  <si>
    <t>FIDA</t>
  </si>
  <si>
    <t>Metodi e tecniche di memorizzazione</t>
  </si>
  <si>
    <t>PASQUALINO</t>
  </si>
  <si>
    <t>Tecniche di comunicazione efficace per operatori URP</t>
  </si>
  <si>
    <t>DIANA</t>
  </si>
  <si>
    <t>NOEMI</t>
  </si>
  <si>
    <t>TUTOR-7 ORE</t>
  </si>
  <si>
    <t>IACONO</t>
  </si>
  <si>
    <t>TUTOR-14 ORE</t>
  </si>
  <si>
    <t>MARANGI</t>
  </si>
  <si>
    <t>DOCENTE -7 ORE</t>
  </si>
  <si>
    <t>BAIUNCO</t>
  </si>
  <si>
    <t>DOCENTE-7 ORE</t>
  </si>
  <si>
    <t>COLIMBERTI</t>
  </si>
  <si>
    <t>SERGIO</t>
  </si>
  <si>
    <t>RESPONSABILE SCIENTIFICO E DOCENTE 11-ORE TUTOR 3 ORE</t>
  </si>
  <si>
    <t>Public Speaking: presentare idee e progetti in ambito sanitario</t>
  </si>
  <si>
    <t>IMPELLIZZERI</t>
  </si>
  <si>
    <t>TINDARO</t>
  </si>
  <si>
    <t>OCCHETTO</t>
  </si>
  <si>
    <t>CARMEN</t>
  </si>
  <si>
    <t>VII modulo del Programma regionale di formazione in promozione ed educazione alla salute</t>
  </si>
  <si>
    <t>PASQUERO</t>
  </si>
  <si>
    <t>Corso base di infornatica per operatori sanitari</t>
  </si>
  <si>
    <t>RIGHETTI</t>
  </si>
  <si>
    <t>Self coaching</t>
  </si>
  <si>
    <t>La gestione dello stress</t>
  </si>
  <si>
    <t>Corso di aggiornamento per Rappresentante dei Lavoratori sulla Sicurezza (RLS) per strutture sanitarie</t>
  </si>
  <si>
    <t>Responsabile scientifico e docente - n. 4 ore</t>
  </si>
  <si>
    <t>Corso di aggiornamento per Rappresentante dei Lavoratori sulla
Sicurezza (RLS) per strutture sanitarie</t>
  </si>
  <si>
    <t>PULVIRENTI</t>
  </si>
  <si>
    <t>MILLI</t>
  </si>
  <si>
    <t>MARIAGRAZIA</t>
  </si>
  <si>
    <t>Relatore n. 1 ora</t>
  </si>
  <si>
    <t>La prevenzione degli incidenti stradali</t>
  </si>
  <si>
    <t>MAZZAMUTO</t>
  </si>
  <si>
    <t>ROSA</t>
  </si>
  <si>
    <t>Ecografia clinica in emergenza-urgenza</t>
  </si>
  <si>
    <t>PALERMO</t>
  </si>
  <si>
    <t>Cruscotto Anagrafe Vaccinale per utenti amministratori delle AA.SS.PP.</t>
  </si>
  <si>
    <t>GRILLANDI</t>
  </si>
  <si>
    <t>VALENTINA</t>
  </si>
  <si>
    <t>PIRACCINI</t>
  </si>
  <si>
    <t>GIURDANELLA</t>
  </si>
  <si>
    <t>FERRERA</t>
  </si>
  <si>
    <t>DE LUCA</t>
  </si>
  <si>
    <t>Cardiologia
riabilitativa: minima! Care</t>
  </si>
  <si>
    <t>BRIGIDA</t>
  </si>
  <si>
    <t>Relatore n. 45 min.</t>
  </si>
  <si>
    <t>Tutor n. 16 ore</t>
  </si>
  <si>
    <t xml:space="preserve">I disturbi del comportamento alimentare e del peso: prevenzione,. diagnostica clinica e trattamenti riabilitativi </t>
  </si>
  <si>
    <t>FALCONERI</t>
  </si>
  <si>
    <t>MARIA DANIELA</t>
  </si>
  <si>
    <t>Docente - n. 10 ore</t>
  </si>
  <si>
    <t>Corso di formazione di riqualificazione in operatore socio-sanitario (OSS)</t>
  </si>
  <si>
    <t>Corso di fonnazione per caregiver di  pazienti affetti da Sclerosi laterale amiotrofica (SLA)</t>
  </si>
  <si>
    <t>PRIULLA</t>
  </si>
  <si>
    <t>Responsabile scientifico e docente - n. 5 ore</t>
  </si>
  <si>
    <t>Comunicare con assertività nel sistema salute</t>
  </si>
  <si>
    <t>Moduli integrativi per Dirigenti sanitari in possesso delcertificato di formazione manageriale DA 986/10</t>
  </si>
  <si>
    <t>Progetto
regionale "Salute e sicurezza negli ambienti di lavoro per Dirigenti"</t>
  </si>
  <si>
    <t>Fad e-learning su piattaforma tecnologica</t>
  </si>
  <si>
    <t>Aggiornamento obbligatorio in tema di salute e sicurezza negli ambienti di lavoro per lavoratori dirigenti e preposti</t>
  </si>
  <si>
    <t>GIAMMONA</t>
  </si>
  <si>
    <t>SANTA</t>
  </si>
  <si>
    <t xml:space="preserve">GUARNERI </t>
  </si>
  <si>
    <t>ZIINO COLANINO</t>
  </si>
  <si>
    <t>BECCARIA</t>
  </si>
  <si>
    <t>VIDALE</t>
  </si>
  <si>
    <t>SALVO</t>
  </si>
  <si>
    <t>CACOPARDO</t>
  </si>
  <si>
    <t>ZITO</t>
  </si>
  <si>
    <t>ELIA</t>
  </si>
  <si>
    <t>MANNONE</t>
  </si>
  <si>
    <t>ALGARIA</t>
  </si>
  <si>
    <t>ALONZO</t>
  </si>
  <si>
    <t>ARTEMISIA</t>
  </si>
  <si>
    <t>BOCHICCHIO</t>
  </si>
  <si>
    <t>CATALFO</t>
  </si>
  <si>
    <t>CORRAO</t>
  </si>
  <si>
    <t>COSTANZO</t>
  </si>
  <si>
    <t>DONEGANI</t>
  </si>
  <si>
    <t>FANTACI</t>
  </si>
  <si>
    <t>FARANDA</t>
  </si>
  <si>
    <t>FERRANTE</t>
  </si>
  <si>
    <t>FICILE</t>
  </si>
  <si>
    <t>GIGLIO</t>
  </si>
  <si>
    <t>GRECO</t>
  </si>
  <si>
    <t>GENTILE</t>
  </si>
  <si>
    <t>AGODI</t>
  </si>
  <si>
    <t>AMALIA</t>
  </si>
  <si>
    <t>ELENA</t>
  </si>
  <si>
    <t>ARCIDIACONO</t>
  </si>
  <si>
    <t>BIANCA</t>
  </si>
  <si>
    <t>TERESA</t>
  </si>
  <si>
    <t>COSENTINO</t>
  </si>
  <si>
    <t>CITRO</t>
  </si>
  <si>
    <t>CIBELLA</t>
  </si>
  <si>
    <t>AMELIA</t>
  </si>
  <si>
    <t>SAPIENZA</t>
  </si>
  <si>
    <t>POMPEI</t>
  </si>
  <si>
    <t>GIOCONDA</t>
  </si>
  <si>
    <t>PIERLUIGI</t>
  </si>
  <si>
    <t>PIERANGELO</t>
  </si>
  <si>
    <t>NICOLA</t>
  </si>
  <si>
    <t>MARISA</t>
  </si>
  <si>
    <t>RENATO</t>
  </si>
  <si>
    <t>ANTONINA</t>
  </si>
  <si>
    <t>GUIDO</t>
  </si>
  <si>
    <t>FAILLACE</t>
  </si>
  <si>
    <t>VITTORIO</t>
  </si>
  <si>
    <t>RENATA</t>
  </si>
  <si>
    <t>ANSELMO</t>
  </si>
  <si>
    <t>TOMMASO</t>
  </si>
  <si>
    <t>ANTONELLO</t>
  </si>
  <si>
    <t>FLORA</t>
  </si>
  <si>
    <t>FELICE</t>
  </si>
  <si>
    <t>ZIRA</t>
  </si>
  <si>
    <t>VICARI</t>
  </si>
  <si>
    <t>VIRZI</t>
  </si>
  <si>
    <t>VENTIMIGLIA</t>
  </si>
  <si>
    <t>TAVORMINA</t>
  </si>
  <si>
    <t>TARANTINO</t>
  </si>
  <si>
    <t>STROZZI</t>
  </si>
  <si>
    <t>STOCCO</t>
  </si>
  <si>
    <t>SCIFO</t>
  </si>
  <si>
    <t>SANTISI</t>
  </si>
  <si>
    <t>SAITTA</t>
  </si>
  <si>
    <t>RAVIDA'</t>
  </si>
  <si>
    <t>RAGUSA</t>
  </si>
  <si>
    <t>PUPILLO</t>
  </si>
  <si>
    <t>CRISTIANO</t>
  </si>
  <si>
    <t>DEMICHELI</t>
  </si>
  <si>
    <t>HICHY</t>
  </si>
  <si>
    <t>LANZINO</t>
  </si>
  <si>
    <t>MACRI</t>
  </si>
  <si>
    <t>MADEDDU</t>
  </si>
  <si>
    <t>MADONIA</t>
  </si>
  <si>
    <t>MARCAZZO'</t>
  </si>
  <si>
    <t>MARRAS</t>
  </si>
  <si>
    <t>MICHELUTTI</t>
  </si>
  <si>
    <t>MONDELLI</t>
  </si>
  <si>
    <t>MORINI</t>
  </si>
  <si>
    <t>MOSCHETTA</t>
  </si>
  <si>
    <t>NAVA</t>
  </si>
  <si>
    <t>ORTOLANO</t>
  </si>
  <si>
    <t>PERRINI</t>
  </si>
  <si>
    <t>PERSICHETTI</t>
  </si>
  <si>
    <t>PESCETELLI</t>
  </si>
  <si>
    <t>PINNARELLI</t>
  </si>
  <si>
    <t>PIRETTA</t>
  </si>
  <si>
    <t>NUM. 
PROVV.</t>
  </si>
  <si>
    <t>TABELLA RIEPILOGATIVA DEGLI INCARICHI CONFERITI NEL MESE DI GENNAIO 2014</t>
  </si>
  <si>
    <t>TABELLA RIEPILOGATIVA DEGLI INCARICHI CONFERITI NEL MESE DI FEBBRAIO 2014</t>
  </si>
  <si>
    <t>DURATA  
DAL</t>
  </si>
  <si>
    <t>DURATA 
AL</t>
  </si>
  <si>
    <t>DATA 
PROVVEDIMENTO</t>
  </si>
  <si>
    <t>TABELLA RIEPILOGATIVA DEGLI INCARICHI CONFERITI NEL MESE DI MARZO 2014</t>
  </si>
  <si>
    <t>TABELLA RIEPILOGATIVA DEGLI INCARICHI CONFERITI NEL MESE DI GIUGNO 2014</t>
  </si>
  <si>
    <t>TABELLA RIEPILOGATIVA DEGLI INCARICHI CONFERITI NEL MESE DI MAGGIO 2014</t>
  </si>
  <si>
    <t>TABELLA RIEPILOGATIVA DEGLI INCARICHI CONFERITI NEL MESE DI APRILE 2014</t>
  </si>
  <si>
    <t xml:space="preserve"> 09/01/2014</t>
  </si>
  <si>
    <t xml:space="preserve"> 13/01/2014</t>
  </si>
  <si>
    <t xml:space="preserve"> 06/02/2014</t>
  </si>
  <si>
    <t xml:space="preserve"> 21/02/2014</t>
  </si>
  <si>
    <t xml:space="preserve"> 17/03/2014</t>
  </si>
  <si>
    <t>DONZUSO</t>
  </si>
  <si>
    <t>TOLENTINO</t>
  </si>
  <si>
    <t>ASSUNTA</t>
  </si>
  <si>
    <t>PECORARO</t>
  </si>
  <si>
    <t>BELLANCA</t>
  </si>
  <si>
    <t>LONGO</t>
  </si>
  <si>
    <t>TORTONE</t>
  </si>
  <si>
    <t>COFFANO</t>
  </si>
  <si>
    <t>RAGAZZONI</t>
  </si>
  <si>
    <t>RUSSO</t>
  </si>
  <si>
    <t>MARIANNA</t>
  </si>
  <si>
    <t>CALABRESE</t>
  </si>
  <si>
    <t>PICCIONE</t>
  </si>
  <si>
    <t>PIERINI</t>
  </si>
  <si>
    <t>BIANCHI</t>
  </si>
  <si>
    <t>FRANCESCA</t>
  </si>
  <si>
    <t>CARBONE</t>
  </si>
  <si>
    <t>LUIGIA</t>
  </si>
  <si>
    <t>CAPRA</t>
  </si>
  <si>
    <t>SANTO</t>
  </si>
  <si>
    <t>CARRUBBA</t>
  </si>
  <si>
    <t>AMODIO</t>
  </si>
  <si>
    <t>PORTELLI</t>
  </si>
  <si>
    <t>CARACAPPA</t>
  </si>
  <si>
    <t>BONURA</t>
  </si>
  <si>
    <t>LOPIANO</t>
  </si>
  <si>
    <t>SILVIA</t>
  </si>
  <si>
    <t>MORABITO</t>
  </si>
  <si>
    <t>TRAPANI</t>
  </si>
  <si>
    <t>GALLO</t>
  </si>
  <si>
    <t>CREMA</t>
  </si>
  <si>
    <t>GRAZIELLA</t>
  </si>
  <si>
    <t>PORTO</t>
  </si>
  <si>
    <t>ZAGONE</t>
  </si>
  <si>
    <t>ANDALORO</t>
  </si>
  <si>
    <t>tutor per 5 ore corso a3653</t>
  </si>
  <si>
    <t>CODICE FISCALE</t>
  </si>
  <si>
    <t>responsabile scientifico corso L1803</t>
  </si>
  <si>
    <t>Docenza per 6 ore corso D3834</t>
  </si>
  <si>
    <t>Docenza per 6 ore corso E3844</t>
  </si>
  <si>
    <t>Docenza per 4 ore corso E3844</t>
  </si>
  <si>
    <t>Docenza per 4 ore corso D3834</t>
  </si>
  <si>
    <t>Docenza per 2 ore corso E3844</t>
  </si>
  <si>
    <t>Docenza per 2 ore corso D3834</t>
  </si>
  <si>
    <t>Docenza per 3 ore corso D3834</t>
  </si>
  <si>
    <t>responsabile scientifico PER 21 ORE corso A3613</t>
  </si>
  <si>
    <t>A Titolo 
gratuito</t>
  </si>
  <si>
    <t>formatore per 8 ore corso a3443</t>
  </si>
  <si>
    <t>formatore per 8 ore corso a3453</t>
  </si>
  <si>
    <t>Docenza per 2 ore corso E3864</t>
  </si>
  <si>
    <t>Docenza per 3 ore corso E3864</t>
  </si>
  <si>
    <t>Docenza per 6 ore corso E3864</t>
  </si>
  <si>
    <t>responsabile scientifico corso A3904</t>
  </si>
  <si>
    <t>docenza per 4 ore corso A3904</t>
  </si>
  <si>
    <t>docenza per 2 ore corso A3904</t>
  </si>
  <si>
    <t>responsabile scientifico 35 ore e docenza 1 ora corso A3613</t>
  </si>
  <si>
    <t>responsabile scientifico 7 ore e relatore 1 ora corso A3723</t>
  </si>
  <si>
    <t>responsabile scientifico 7 ore e relatore 1 ora corso A3814</t>
  </si>
  <si>
    <t>responsabile scientifico e docenza 1 ora corso A3804</t>
  </si>
  <si>
    <t>Docenza per 2 ore corso E3854</t>
  </si>
  <si>
    <t>Docenza per 3 ore corso E3854</t>
  </si>
  <si>
    <t>docenza per 4 ore corso A3683</t>
  </si>
  <si>
    <t>responsabile scientifico e docenza per 8 ore corso A3683</t>
  </si>
  <si>
    <t>responsabile scientifico e docenza per 8 ore corso A3693</t>
  </si>
  <si>
    <t>docenza per 4 ore corso A3693</t>
  </si>
  <si>
    <t>tutor per 5 ore corso a3703</t>
  </si>
  <si>
    <t>responsabile scientifico e docenza per 8 ore corso A3713</t>
  </si>
  <si>
    <t>docenza per 4 ore corso A3713</t>
  </si>
  <si>
    <t>tutor per 5 ore corso A3713</t>
  </si>
  <si>
    <t>docenza per 9 ore corso A3804</t>
  </si>
  <si>
    <t>istruttore per 16 ore corso a3443</t>
  </si>
  <si>
    <t>docenza per 2 ore corso e3874</t>
  </si>
  <si>
    <t>docenza per 2 ore corso h3884</t>
  </si>
  <si>
    <t>tutor corso e2613</t>
  </si>
  <si>
    <t>docenza corso e2613</t>
  </si>
  <si>
    <t>docenza per 7 ore corsi s4074 e s4064</t>
  </si>
  <si>
    <t>docenza per 1 ora corsi s4074 e s4064</t>
  </si>
  <si>
    <t>tutor per 3 ore corso a3653</t>
  </si>
  <si>
    <t>Docenza per 2 ore corso E3874</t>
  </si>
  <si>
    <t>Docenza per 4 ore corso E4614</t>
  </si>
  <si>
    <t>Docenza per 3 ore corso E4614</t>
  </si>
  <si>
    <t>responsabile scientifico corso A4614</t>
  </si>
  <si>
    <t>tutor per 5 ore corso a3663</t>
  </si>
  <si>
    <t>tutor per 2 ore corso a3663</t>
  </si>
  <si>
    <t>responsabile scientifico e relatore corso d4084</t>
  </si>
  <si>
    <t>Docenza corso e2613</t>
  </si>
  <si>
    <t>Docenza per 4 ore corso SLACL</t>
  </si>
  <si>
    <t>Docenza per 3 ore corso SLACL</t>
  </si>
  <si>
    <t>Docenza per 7 ore corso SLACT1</t>
  </si>
  <si>
    <t>nota prot. 5034 DEL 19/05/14 rettifica data corso al 31/05/14.</t>
  </si>
  <si>
    <t>Docenza per 3 ore corso SLACT1</t>
  </si>
  <si>
    <t>Docenza per 4 ore corso SLACT1</t>
  </si>
  <si>
    <t>Docenza per 2 ore corso SLACT1</t>
  </si>
  <si>
    <t xml:space="preserve">relatore 1° giorno programma formativo regionale formazione , educazione dieta. </t>
  </si>
  <si>
    <t>tutor per 7 ore corso SLACL1</t>
  </si>
  <si>
    <t>responsabile scientifico corso d4034</t>
  </si>
  <si>
    <t>responsabile scientifico corso e3464</t>
  </si>
  <si>
    <t>Docenza per 8 ore corso e3464</t>
  </si>
  <si>
    <t>docenza per 2 ore corso a4034</t>
  </si>
  <si>
    <t>relatore corso e5004</t>
  </si>
  <si>
    <t>istruttore per 16 ore corso a3453</t>
  </si>
  <si>
    <t>tutor per 16 ore corso a3423</t>
  </si>
  <si>
    <t>co-responsabilità  scientifica corso a2633</t>
  </si>
  <si>
    <t>responsabile scientifico e docenza per 4 ore corso A3713</t>
  </si>
  <si>
    <t>ANNULLA E SOSTITUISCE L'INCARICO DEL 17/02/2014 N. 1785</t>
  </si>
  <si>
    <t>ANNULLA E SOSTITUISCE L'INCARICO DEL 17/02/2014 N. 1760</t>
  </si>
  <si>
    <t>responsabile scientifico e docenza per 4 ore corso a3683</t>
  </si>
  <si>
    <t>ANNULLA E SOSTITUISCE L'INCARICO DEL 14/02/2014 N. 1709</t>
  </si>
  <si>
    <t>responsabile scientifico e docenza per 4 ore corso a3693</t>
  </si>
  <si>
    <t>ANNULLA E SOSTITUISCE L'INCARICO DEL 14/02/2014 N. 1703</t>
  </si>
  <si>
    <t>docenza per 8 ore corso A3683</t>
  </si>
  <si>
    <t>ANNULLA E SOSTITUISCE L'INCARICO DEL 17/02/2014 N. 1761</t>
  </si>
  <si>
    <t>Docenza per 8 corso a3713</t>
  </si>
  <si>
    <t>ANNULLA E SOSTITUISCE L'INCARICO DEL 17/02/2014 N. 1786</t>
  </si>
  <si>
    <t>Docenza per 1 ore corso a4034</t>
  </si>
  <si>
    <t>Docenza per 1 ore corso A4034</t>
  </si>
  <si>
    <t>SOSTITUISCE L'INCARICO DEL 31/03/2014 N. 3528 - a titolo gratuito</t>
  </si>
  <si>
    <t>tutor per 16 ore corso a3443</t>
  </si>
  <si>
    <t>tutor per 16 ore corso a3453</t>
  </si>
  <si>
    <t>docente per 24 ore corso  trauma base</t>
  </si>
  <si>
    <t>docente per 16 ore corso  trauma base</t>
  </si>
  <si>
    <t>tutor per 24 ore corso  trauma base</t>
  </si>
  <si>
    <t>tutor per 16 ore corso  trauma base</t>
  </si>
  <si>
    <t>tutor per 7 ore corso SLAPA1</t>
  </si>
  <si>
    <t>responsabile scientifico corso E2163</t>
  </si>
  <si>
    <t>ANNULLA E SOSTITUISCE L'INCARICO DEL 29/04/2014 N. 4399</t>
  </si>
  <si>
    <t>responsabile scientifico e docenza per 7 ore corso E2163</t>
  </si>
  <si>
    <t>docenza per 2 ore corso SLAPA1</t>
  </si>
  <si>
    <t>docenza per 1 ora corso e4214 -e4224</t>
  </si>
  <si>
    <t xml:space="preserve">docenza per 1 ora corso e4214 </t>
  </si>
  <si>
    <t xml:space="preserve">docenza per 2 ora corso e4214 </t>
  </si>
  <si>
    <t>ANNULLA E SOSTITUISCE L'INCARICO DEL 15/05/2014 N. 4966. A TITOLO GRATUITO</t>
  </si>
  <si>
    <t>SOSTITUISCE L'INCARICO DEL 16/04/2014 N. 4087. A TITOLO GRATUITO</t>
  </si>
  <si>
    <t>responsabile scientifico e relatore per 7 ore corso E2163</t>
  </si>
  <si>
    <t>Docenza per 7 ora corso e4614</t>
  </si>
  <si>
    <t>con nota prot. 4972 si comunica che
 l'incarico prot. 1527 del 13/02/15 annulla il 1265.</t>
  </si>
  <si>
    <t>parziale rettifica INCARICO DEL 17/03/2014 N. 2902.</t>
  </si>
  <si>
    <t>parziale rettifica INCARICO DEL 17/03/2014 N. 2903.</t>
  </si>
  <si>
    <t>Docenza per 7 ore corso e4614</t>
  </si>
  <si>
    <t>parziale rettifica INCARICO DEL 17/03/2014 N. 2900.</t>
  </si>
  <si>
    <t>parziale rettifica INCARICO DEL 17/03/2014 N. 2901.</t>
  </si>
  <si>
    <t>ANNULLA E SOSTITUISCE L'INCARICO DEL 31/03/2014 N. 3485.</t>
  </si>
  <si>
    <t>ANNULLA E SOSTITUISCE L'INCARICO DEL 20/02/2014 N. 2024</t>
  </si>
  <si>
    <t>tutor per 3 ore e 30 minuti corso SLACT</t>
  </si>
  <si>
    <t>tutor per 7 corso SLACL1</t>
  </si>
  <si>
    <t>parziale rettifica INCARICO DEL 27/03/2014 N. 3437.</t>
  </si>
  <si>
    <t>Docenza per 5 ore corso slaCT1</t>
  </si>
  <si>
    <t>Testimone privilegiato corso e4404</t>
  </si>
  <si>
    <t>Testimone privilegiato corso e4414</t>
  </si>
  <si>
    <t>Testimone privilegiato corso e4434</t>
  </si>
  <si>
    <t>responsabile scientifico e docenza per 15 ore corso e4844</t>
  </si>
  <si>
    <t>docenza per 8 ore corso A5414</t>
  </si>
  <si>
    <t>docenza per 8 ore corso A5424</t>
  </si>
  <si>
    <t>docenza per 4 ore corso A5454</t>
  </si>
  <si>
    <t>docenza per 4 ore corso A5444</t>
  </si>
  <si>
    <t>docenza per 4 ore corso A5434</t>
  </si>
  <si>
    <t>docenza per 4 ore corso A5464</t>
  </si>
  <si>
    <t>docenza per 4 ore corso A3703</t>
  </si>
  <si>
    <t>responsabile scientifico e docenza per 8 ore corso A5464</t>
  </si>
  <si>
    <t>responsabile scientifico e docenza per 8 ore corso A5454</t>
  </si>
  <si>
    <t>responsabile scientifico e docenza per 8 ore corso A5444</t>
  </si>
  <si>
    <t>responsabile scientifico e docenza per 8 ore corso A5434</t>
  </si>
  <si>
    <t>responsabile scientifico e docenza per 4 ore corso A5424</t>
  </si>
  <si>
    <t>a titolo gratuito come 
responsabile scientifico</t>
  </si>
  <si>
    <t>responsabile scientifico e docenza per 4 ore corso A5414</t>
  </si>
  <si>
    <t>parziale rettifica incarico 
del 10/06/2014 prot 5749</t>
  </si>
  <si>
    <t>parziale rettifica incarico 
del 12/06/2014 prot 5876</t>
  </si>
  <si>
    <t>Docenza per 1 ora corso e4874</t>
  </si>
  <si>
    <t>Docenza per 3 ore corso e4874</t>
  </si>
  <si>
    <t>Docenza per 2 ore corso e4874</t>
  </si>
  <si>
    <t>docenza per 4 ore corso a5464</t>
  </si>
  <si>
    <t>docenza per 4 ore corso a5454</t>
  </si>
  <si>
    <t>docenza per 4 ore corso a5444</t>
  </si>
  <si>
    <t>docenza per 4 ore corso a5434</t>
  </si>
  <si>
    <t>docenza per 4 ore corso a5424</t>
  </si>
  <si>
    <t>docenza per 4 ore corso a5414</t>
  </si>
  <si>
    <t>tutor per 7 ore corso SLACT</t>
  </si>
  <si>
    <t xml:space="preserve">tutor per 18 ore corso b2473 </t>
  </si>
  <si>
    <t>tutor per 14 ore corso SLACT</t>
  </si>
  <si>
    <t xml:space="preserve">referente scientifico e docente per 18 ore corso b2473 </t>
  </si>
  <si>
    <t xml:space="preserve">a titolo gratuito </t>
  </si>
  <si>
    <t>docenza per 7 ore corso h5534</t>
  </si>
  <si>
    <t>parziale rettifica INCARICO DEL 12/06/2014 N. 5900.</t>
  </si>
  <si>
    <t>tutor per 13 ore corso SLACT1</t>
  </si>
  <si>
    <t>tutor per 14 ore corso SLACL</t>
  </si>
  <si>
    <t>parziale rettifica INCARICO DEL 12/06/2014 N. 5901.</t>
  </si>
  <si>
    <t>istruttore per 16 ore corso A3443</t>
  </si>
  <si>
    <t>docenza per 7 ore corso A2633</t>
  </si>
  <si>
    <t xml:space="preserve">tutor corso e2613 </t>
  </si>
  <si>
    <t>responsabile scientifico e docenza per 6 ore corso e4874</t>
  </si>
  <si>
    <t>docenza per 3 ore corso e4844</t>
  </si>
  <si>
    <t>parziale rettifica INCARICO DEL 27/03/2014 N. 3442.</t>
  </si>
  <si>
    <t>docenza per 1 ora corso e4874</t>
  </si>
  <si>
    <t>parziale rettifica INCARICO DEL 10/06/2014 N. 5748.</t>
  </si>
  <si>
    <t>docente per 1 ora corso slaPA1</t>
  </si>
  <si>
    <t>parziale rettifica INCARICO DEL 06/06/2014 N. 5637.</t>
  </si>
  <si>
    <t>responsabile scientifico corso A5494</t>
  </si>
  <si>
    <t>tutor per 26 ore corso A5494</t>
  </si>
  <si>
    <t>docenza per 10 ore corso A5494</t>
  </si>
  <si>
    <t>docenza per 4 ore corso A5494</t>
  </si>
  <si>
    <t>docenza per 19 ore corso A5494</t>
  </si>
  <si>
    <t>docenza per 14 ore corso A5494</t>
  </si>
  <si>
    <t>tutor per 35 ore corso A5494</t>
  </si>
  <si>
    <t>docenza per 5 ore corso A5494</t>
  </si>
  <si>
    <t>integrazione INCARICO DEL 17/02/2014 N. 1780.</t>
  </si>
  <si>
    <t>tutor per 2 ore corso a3703</t>
  </si>
  <si>
    <t>docenza per 8 ore corso d5224</t>
  </si>
  <si>
    <t>tutor corso metodologia della ricerca</t>
  </si>
  <si>
    <t>docenza per 1 ora corso SLACL</t>
  </si>
  <si>
    <t>docenza per 2 ora corso SLACL</t>
  </si>
  <si>
    <t>docenza per 3 ora corso SLACL</t>
  </si>
  <si>
    <t>docenza per 5 ore corso E3464</t>
  </si>
  <si>
    <t>docenza per 3 ore corso E3464</t>
  </si>
  <si>
    <t>docenza per 7 ore corso A4644</t>
  </si>
  <si>
    <t>responsabile scientifico corso A5504</t>
  </si>
  <si>
    <t>responsabile scientifico corso A5514</t>
  </si>
  <si>
    <t>responsabile scientifico corso A5314</t>
  </si>
  <si>
    <t>responsabile scientifico corso A5324</t>
  </si>
  <si>
    <t>responsabile scientifico corso A5524</t>
  </si>
  <si>
    <t>TLNSNT70S52B429S</t>
  </si>
  <si>
    <t>CSCMGN73L47C342B</t>
  </si>
  <si>
    <t>DRGGPP74C62B602R</t>
  </si>
  <si>
    <t>GMMMRA63S44G273D</t>
  </si>
  <si>
    <t>PCRCST57D64A546Q</t>
  </si>
  <si>
    <t>DTTLRD55H20B385Z</t>
  </si>
  <si>
    <t>CNINNL72E68F258M</t>
  </si>
  <si>
    <t>MGGGLI72R65B429G</t>
  </si>
  <si>
    <t>CRBLGU64H70B429P</t>
  </si>
  <si>
    <t>SCNSVT59C19G273Z</t>
  </si>
  <si>
    <t>PCCMRA57T61G273R</t>
  </si>
  <si>
    <t>TLMDVD72D28C351Q</t>
  </si>
  <si>
    <t>SVCLSU74A66G273T</t>
  </si>
  <si>
    <t>PRSFRZ83C26B429R</t>
  </si>
  <si>
    <t>LNGRTI67R60G273D</t>
  </si>
  <si>
    <t>PRLTTR54E11G273W</t>
  </si>
  <si>
    <t>PCCVCN66L25I215M</t>
  </si>
  <si>
    <t>LPNSLV64B55B429W</t>
  </si>
  <si>
    <t>DSTSNT72A44B429G</t>
  </si>
  <si>
    <t>TNSNGL66L21H769A</t>
  </si>
  <si>
    <t>PLLGTN57D21F061O</t>
  </si>
  <si>
    <t>LNRNTN62L20A028H</t>
  </si>
  <si>
    <t>CLTPSR60B10A944V</t>
  </si>
  <si>
    <t>PCNFNC65B62G273E</t>
  </si>
  <si>
    <t>MRBSNT53E23F158Z</t>
  </si>
  <si>
    <t>PRTGNN55H11I535Q</t>
  </si>
  <si>
    <t>TRPVCN53L13M163R</t>
  </si>
  <si>
    <t>PRNNNA57M41L452P</t>
  </si>
  <si>
    <t>GRTNTN47A09L900B</t>
  </si>
  <si>
    <t>BNCFRZ53H11G702O</t>
  </si>
  <si>
    <t>CRMMRC58T11F061G</t>
  </si>
  <si>
    <t>GLSSST70A22A028E</t>
  </si>
  <si>
    <t>CRCSNT54A22I533K</t>
  </si>
  <si>
    <t>RGZPLA65E58A429L</t>
  </si>
  <si>
    <t>CLDLCN59R18G273X</t>
  </si>
  <si>
    <t>BLLCGR64T21A089K</t>
  </si>
  <si>
    <t>BLLSFN75C21F205H</t>
  </si>
  <si>
    <t>BRNGPP54T49F158Q</t>
  </si>
  <si>
    <t>BNNBGI68T05G373C</t>
  </si>
  <si>
    <t>NZLMSM80L16G580W</t>
  </si>
  <si>
    <t>DGCCML73L63G273H</t>
  </si>
  <si>
    <t>ZGNFNC71H49F158J</t>
  </si>
  <si>
    <t>NDLVCN59R05F158I</t>
  </si>
  <si>
    <t>CPRPLA64T61L219U</t>
  </si>
  <si>
    <t>GLLMRZ56S13E273J</t>
  </si>
  <si>
    <t>LNRSNT55H55H501Z</t>
  </si>
  <si>
    <t>TRTCLD64E16G087A</t>
  </si>
  <si>
    <t>CRCMLP78D65C351T</t>
  </si>
  <si>
    <t>DMRGZL63E60C351L</t>
  </si>
  <si>
    <t>FVTRSR58P25G273C</t>
  </si>
  <si>
    <t>RSSMSM81D02F158F</t>
  </si>
  <si>
    <t>TSCLNR75M68B111W</t>
  </si>
  <si>
    <t>ZGRMHL50S30G273B</t>
  </si>
  <si>
    <t>BRDMLG72H20G273G</t>
  </si>
  <si>
    <t>PRTNNN58E31F901J</t>
  </si>
  <si>
    <t>PGLNNN53C03F004Y</t>
  </si>
  <si>
    <t>MNTVCN61S07G273Y</t>
  </si>
  <si>
    <t>CRRMHL46S19H703U</t>
  </si>
  <si>
    <t>CLNSVT67L04F158R</t>
  </si>
  <si>
    <t>CFFMLN52S68L219M</t>
  </si>
  <si>
    <t>DNZGPP58P23C351K</t>
  </si>
  <si>
    <t>SCCDBR82C03G535D</t>
  </si>
  <si>
    <t>GNSMRNN50S45F158</t>
  </si>
  <si>
    <t>BNRNNG55M19B429V</t>
  </si>
  <si>
    <t>DIGANGI</t>
  </si>
  <si>
    <t>DGNGPP70E60F251B</t>
  </si>
  <si>
    <t>MGRGTA72A62L478Z</t>
  </si>
  <si>
    <t>DNVSNT50H03C351I</t>
  </si>
  <si>
    <t>istruttore per 4 ore corso a3703</t>
  </si>
  <si>
    <t>MAGOGNA</t>
  </si>
  <si>
    <t>correzione del cognome prot. 5444 del 19-05-2015.</t>
  </si>
  <si>
    <t>Compenso Accordo nota prot. 9304 del 30/102012</t>
  </si>
  <si>
    <t>link DELIBERA CONVENZIONE N. 84 DEL 4/02/2015</t>
  </si>
  <si>
    <t>CV</t>
  </si>
  <si>
    <t>PAOLA_VITTORIA</t>
  </si>
  <si>
    <t>ANTONIO_GIOVANNI</t>
  </si>
  <si>
    <t>MARIA_ANGELA</t>
  </si>
  <si>
    <t>BRUNO_SANTI</t>
  </si>
  <si>
    <t>MAURA_IGNAZIA</t>
  </si>
  <si>
    <t>GIUSEPPINA_MARIA_LETIZIA</t>
  </si>
  <si>
    <t>GIOVANNI_MARIA</t>
  </si>
  <si>
    <t>MARIA_RAFFAELLA</t>
  </si>
  <si>
    <t>GAETANO_MARIO</t>
  </si>
  <si>
    <t>SALVATORE_MASSIMO</t>
  </si>
  <si>
    <t>ZIINO_COLANINO_</t>
  </si>
  <si>
    <t>MARIA_VITTORIA</t>
  </si>
  <si>
    <t>CONTI_NIBALI</t>
  </si>
  <si>
    <t>ROSA_CARMELA</t>
  </si>
  <si>
    <t>DE_DOMENICO</t>
  </si>
  <si>
    <t>DI_GIACINTO</t>
  </si>
  <si>
    <t>ALESSANDRO_MARIA</t>
  </si>
  <si>
    <t>MARIA_ROSARIA</t>
  </si>
  <si>
    <t>IGNAZIO_MARIA</t>
  </si>
  <si>
    <t>MARIA_ELENA</t>
  </si>
  <si>
    <t>DI_GIOVANNI</t>
  </si>
  <si>
    <t>GENSABELLA_FURNARI</t>
  </si>
  <si>
    <t>LA_FORESTA</t>
  </si>
  <si>
    <t>LA_PLACA</t>
  </si>
  <si>
    <t>LA_ROSA</t>
  </si>
  <si>
    <t>ANNA_MARIA</t>
  </si>
  <si>
    <t>ROSALIA_MARIA</t>
  </si>
  <si>
    <t>ALFONSA_CLAUDIA</t>
  </si>
  <si>
    <t>ELISA_ELEONORA</t>
  </si>
  <si>
    <t>DE_SIEBERT</t>
  </si>
  <si>
    <t>DI_MATTIA</t>
  </si>
  <si>
    <t>RITA_MARIA</t>
  </si>
  <si>
    <t>LA_BELLA</t>
  </si>
  <si>
    <t>CLAUDIO_PASQUALE</t>
  </si>
  <si>
    <t>MASSIMO_ROCCO</t>
  </si>
  <si>
    <t>EVELINA_CARMELA</t>
  </si>
  <si>
    <t>ANTONIO_GASPARE</t>
  </si>
  <si>
    <t>PIER_SERGIO</t>
  </si>
  <si>
    <t>CORRAO_</t>
  </si>
  <si>
    <t>DI_NUOVO</t>
  </si>
  <si>
    <t>DI_RENZO</t>
  </si>
  <si>
    <t>GERMANO_ANTONIO</t>
  </si>
  <si>
    <t>MARIA_FLAMINIA</t>
  </si>
  <si>
    <t>SANDELS_NAVARRO</t>
  </si>
  <si>
    <t>CLAUDIO_MARIA</t>
  </si>
  <si>
    <t>MANUELA_PINA</t>
  </si>
  <si>
    <t>DEBORAH_SONIA</t>
  </si>
  <si>
    <t>ENZO_DOMENICO</t>
  </si>
  <si>
    <t>GIUSEPPE_ANGELO</t>
  </si>
  <si>
    <t>DI_SALVO</t>
  </si>
  <si>
    <t>ROCCO_RICCARDO</t>
  </si>
  <si>
    <t>LO_BUE</t>
  </si>
  <si>
    <t>RUSSO_FEMMINELLA</t>
  </si>
  <si>
    <t>MARIO_LUIGI</t>
  </si>
  <si>
    <t>EMANUELE_GIUSEPPE</t>
  </si>
  <si>
    <t>PAOLO_PIERANGELO</t>
  </si>
  <si>
    <t>DI_MARCO</t>
  </si>
  <si>
    <t>CARUBA</t>
  </si>
  <si>
    <t>link NOTA RETTIFICA  N. 6336 DEL 17/06/2015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</si>
</sst>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[$-410]mmmm\-yy;@"/>
    <numFmt numFmtId="167" formatCode="[$-410]mmm\-yy;@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1" applyNumberFormat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45" fillId="0" borderId="0" xfId="0" applyFont="1" applyFill="1" applyAlignment="1">
      <alignment/>
    </xf>
    <xf numFmtId="0" fontId="31" fillId="0" borderId="10" xfId="35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5" fillId="0" borderId="10" xfId="0" applyFont="1" applyFill="1" applyBorder="1" applyAlignment="1">
      <alignment horizontal="left"/>
    </xf>
    <xf numFmtId="14" fontId="47" fillId="0" borderId="11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14" fontId="47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64" fontId="0" fillId="0" borderId="10" xfId="61" applyFont="1" applyFill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164" fontId="2" fillId="0" borderId="10" xfId="6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6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35" borderId="10" xfId="61" applyFont="1" applyFill="1" applyBorder="1" applyAlignment="1">
      <alignment horizontal="left" vertical="center"/>
    </xf>
    <xf numFmtId="167" fontId="2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ont="1" applyFill="1" applyBorder="1" applyAlignment="1">
      <alignment/>
    </xf>
    <xf numFmtId="0" fontId="47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/>
    </xf>
    <xf numFmtId="14" fontId="2" fillId="35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14" fontId="0" fillId="35" borderId="10" xfId="0" applyNumberForma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left" vertical="center"/>
    </xf>
    <xf numFmtId="165" fontId="47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14" fontId="47" fillId="0" borderId="10" xfId="0" applyNumberFormat="1" applyFont="1" applyBorder="1" applyAlignment="1">
      <alignment horizontal="center"/>
    </xf>
    <xf numFmtId="0" fontId="47" fillId="0" borderId="14" xfId="0" applyFont="1" applyBorder="1" applyAlignment="1">
      <alignment horizontal="left" vertical="center"/>
    </xf>
    <xf numFmtId="14" fontId="47" fillId="0" borderId="10" xfId="0" applyNumberFormat="1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wrapText="1"/>
    </xf>
    <xf numFmtId="44" fontId="0" fillId="0" borderId="10" xfId="59" applyFont="1" applyBorder="1" applyAlignment="1">
      <alignment horizontal="center" vertical="center"/>
    </xf>
    <xf numFmtId="44" fontId="0" fillId="0" borderId="10" xfId="59" applyFont="1" applyBorder="1" applyAlignment="1">
      <alignment horizontal="center"/>
    </xf>
    <xf numFmtId="44" fontId="0" fillId="0" borderId="10" xfId="59" applyFont="1" applyFill="1" applyBorder="1" applyAlignment="1">
      <alignment horizontal="center" vertical="center"/>
    </xf>
    <xf numFmtId="44" fontId="0" fillId="0" borderId="10" xfId="59" applyFont="1" applyFill="1" applyBorder="1" applyAlignment="1">
      <alignment horizontal="center"/>
    </xf>
    <xf numFmtId="164" fontId="0" fillId="0" borderId="10" xfId="61" applyFont="1" applyBorder="1" applyAlignment="1">
      <alignment horizontal="center" vertical="center"/>
    </xf>
    <xf numFmtId="164" fontId="0" fillId="36" borderId="10" xfId="61" applyFont="1" applyFill="1" applyBorder="1" applyAlignment="1">
      <alignment horizontal="center" vertical="center"/>
    </xf>
    <xf numFmtId="164" fontId="0" fillId="0" borderId="10" xfId="61" applyFont="1" applyBorder="1" applyAlignment="1">
      <alignment horizontal="left" vertical="center"/>
    </xf>
    <xf numFmtId="164" fontId="0" fillId="0" borderId="10" xfId="61" applyFont="1" applyFill="1" applyBorder="1" applyAlignment="1">
      <alignment horizontal="left" vertical="center"/>
    </xf>
    <xf numFmtId="164" fontId="0" fillId="35" borderId="10" xfId="6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31" fillId="33" borderId="10" xfId="35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31" fillId="37" borderId="10" xfId="35" applyFill="1" applyBorder="1" applyAlignment="1">
      <alignment horizontal="left" wrapText="1"/>
    </xf>
    <xf numFmtId="0" fontId="31" fillId="0" borderId="11" xfId="35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46" fillId="38" borderId="10" xfId="0" applyFont="1" applyFill="1" applyBorder="1" applyAlignment="1">
      <alignment horizontal="center" vertical="top"/>
    </xf>
    <xf numFmtId="0" fontId="46" fillId="38" borderId="10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14" fontId="47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left"/>
    </xf>
    <xf numFmtId="0" fontId="47" fillId="0" borderId="17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14" fontId="47" fillId="0" borderId="17" xfId="0" applyNumberFormat="1" applyFont="1" applyBorder="1" applyAlignment="1">
      <alignment horizontal="center" vertical="center"/>
    </xf>
    <xf numFmtId="14" fontId="47" fillId="0" borderId="14" xfId="0" applyNumberFormat="1" applyFont="1" applyBorder="1" applyAlignment="1">
      <alignment horizontal="center" vertical="center"/>
    </xf>
    <xf numFmtId="164" fontId="47" fillId="0" borderId="17" xfId="0" applyNumberFormat="1" applyFont="1" applyBorder="1" applyAlignment="1">
      <alignment horizontal="left" vertical="center"/>
    </xf>
    <xf numFmtId="164" fontId="47" fillId="0" borderId="14" xfId="0" applyNumberFormat="1" applyFont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left" vertic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Valuta 2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sparenza.cefpas.it/wp-content/uploads/2014/LETTERE_DOCENTI/2014/note_gen_giu_2014/Delibera84_4feb14.pdf" TargetMode="External" /><Relationship Id="rId2" Type="http://schemas.openxmlformats.org/officeDocument/2006/relationships/hyperlink" Target="http://trasparenza.cefpas.it/wp-content/uploads/2014/LETTERE_DOCENTI/2014/note_gen_giu_2014/Delibera84_4feb14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asparenza.cefpas.it/wp-content/uploads/2014/LETTERE_DOCENTI/2014/note_gen_giu_2014/Delibera84_4feb14.pdf" TargetMode="External" /><Relationship Id="rId2" Type="http://schemas.openxmlformats.org/officeDocument/2006/relationships/hyperlink" Target="http://trasparenza.cefpas.it/wp-content/uploads/2014/LETTERE_DOCENTI/2014/note_gen_giu_2014/Delibera84_4feb14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rasparenza.cefpas.it/wp-content/uploads/2015/CV_DOCENTI/BIANCA_SEBASTIANO_CV.pdf" TargetMode="External" /><Relationship Id="rId2" Type="http://schemas.openxmlformats.org/officeDocument/2006/relationships/hyperlink" Target="http://trasparenza.cefpas.it/wp-content/uploads/2015/CV_DOCENTI/BIANCA_SEBASTIANO_CV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sparenza.cefpas.it/wp-content/uploads/2015/CV_DOCENTI/BIANCA_SEBASTIANO_CV.pdf" TargetMode="External" /><Relationship Id="rId2" Type="http://schemas.openxmlformats.org/officeDocument/2006/relationships/hyperlink" Target="http://trasparenza.cefpas.it/wp-content/uploads/2015/CV_DOCENTI/BIANCA_SEBASTIANO_CV.pdf" TargetMode="External" /><Relationship Id="rId3" Type="http://schemas.openxmlformats.org/officeDocument/2006/relationships/hyperlink" Target="http://trasparenza.cefpas.it/wp-content/uploads/2014/LETTERE_DOCENTI/2014/note_gen_giu_2014/Delibera84_4feb14.pdf" TargetMode="External" /><Relationship Id="rId4" Type="http://schemas.openxmlformats.org/officeDocument/2006/relationships/hyperlink" Target="http://trasparenza.cefpas.it/wp-content/uploads/2014/LETTERE_DOCENTI/2014/note_gen_giu_2014/Delibera84_4feb14.pdf" TargetMode="External" /><Relationship Id="rId5" Type="http://schemas.openxmlformats.org/officeDocument/2006/relationships/hyperlink" Target="http://trasparenza.cefpas.it/wp-content/uploads/2015/CV_DOCENTI/BIANCA_SEBASTIANO_CV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sparenza.cefpas.it/wp-content/uploads/2015/CV_DOCENTI/BIANCA_SEBASTIANO_CV.pdf" TargetMode="External" /><Relationship Id="rId2" Type="http://schemas.openxmlformats.org/officeDocument/2006/relationships/hyperlink" Target="http://trasparenza.cefpas.it/wp-content/uploads/2015/CV_DOCENTI/BIANCA_SEBASTIANO_CV.pdf" TargetMode="External" /><Relationship Id="rId3" Type="http://schemas.openxmlformats.org/officeDocument/2006/relationships/hyperlink" Target="http://trasparenza.cefpas.it/wp-content/uploads/2014/LETTERE_DOCENTI/2014/note_gen_giu_2014/Delibera84_4feb14.pdf" TargetMode="External" /><Relationship Id="rId4" Type="http://schemas.openxmlformats.org/officeDocument/2006/relationships/hyperlink" Target="http://trasparenza.cefpas.it/wp-content/uploads/2014/LETTERE_DOCENTI/2014/note_gen_giu_2014/Delibera84_4feb14.pdf" TargetMode="External" /><Relationship Id="rId5" Type="http://schemas.openxmlformats.org/officeDocument/2006/relationships/hyperlink" Target="http://trasparenza.cefpas.it/wp-content/uploads/2014/LETTERE_DOCENTI/2014/note_gen_giu_2014/Delibera84_4feb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3"/>
  <sheetViews>
    <sheetView tabSelected="1" workbookViewId="0" topLeftCell="A1">
      <selection activeCell="L2" sqref="A1:M65536"/>
    </sheetView>
  </sheetViews>
  <sheetFormatPr defaultColWidth="8.8515625" defaultRowHeight="15"/>
  <cols>
    <col min="1" max="1" width="3.28125" style="0" bestFit="1" customWidth="1"/>
    <col min="2" max="2" width="7.140625" style="0" bestFit="1" customWidth="1"/>
    <col min="3" max="3" width="15.140625" style="0" bestFit="1" customWidth="1"/>
    <col min="4" max="4" width="15.28125" style="0" bestFit="1" customWidth="1"/>
    <col min="5" max="5" width="23.421875" style="0" bestFit="1" customWidth="1"/>
    <col min="6" max="6" width="21.7109375" style="0" bestFit="1" customWidth="1"/>
    <col min="7" max="7" width="26.8515625" style="0" bestFit="1" customWidth="1"/>
    <col min="8" max="9" width="11.28125" style="0" bestFit="1" customWidth="1"/>
    <col min="10" max="10" width="14.140625" style="0" bestFit="1" customWidth="1"/>
    <col min="11" max="11" width="17.28125" style="0" bestFit="1" customWidth="1"/>
    <col min="12" max="12" width="3.28125" style="0" bestFit="1" customWidth="1"/>
    <col min="13" max="13" width="7.140625" style="0" bestFit="1" customWidth="1"/>
  </cols>
  <sheetData>
    <row r="1" spans="1:13" ht="19.5">
      <c r="A1" s="121" t="s">
        <v>1299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42">
      <c r="A2" s="64" t="s">
        <v>5</v>
      </c>
      <c r="B2" s="65" t="s">
        <v>1298</v>
      </c>
      <c r="C2" s="65" t="s">
        <v>1303</v>
      </c>
      <c r="D2" s="64" t="s">
        <v>0</v>
      </c>
      <c r="E2" s="64" t="s">
        <v>1</v>
      </c>
      <c r="F2" s="65" t="s">
        <v>1349</v>
      </c>
      <c r="G2" s="65" t="s">
        <v>35</v>
      </c>
      <c r="H2" s="65" t="s">
        <v>1301</v>
      </c>
      <c r="I2" s="65" t="s">
        <v>1302</v>
      </c>
      <c r="J2" s="65" t="s">
        <v>33</v>
      </c>
      <c r="K2" s="65" t="s">
        <v>34</v>
      </c>
      <c r="L2" s="65" t="s">
        <v>1605</v>
      </c>
      <c r="M2" s="65" t="s">
        <v>43</v>
      </c>
    </row>
    <row r="3" spans="1:13" ht="30" customHeight="1">
      <c r="A3" s="43">
        <v>1</v>
      </c>
      <c r="B3" s="43">
        <v>491</v>
      </c>
      <c r="C3" s="44">
        <v>41655</v>
      </c>
      <c r="D3" s="55" t="s">
        <v>1221</v>
      </c>
      <c r="E3" s="55" t="s">
        <v>1237</v>
      </c>
      <c r="F3" s="45" t="s">
        <v>496</v>
      </c>
      <c r="G3" s="24" t="s">
        <v>497</v>
      </c>
      <c r="H3" s="44">
        <v>41695</v>
      </c>
      <c r="I3" s="44">
        <v>41976</v>
      </c>
      <c r="J3" s="100">
        <v>800</v>
      </c>
      <c r="K3" s="7" t="str">
        <f>HYPERLINK(CONCATENATE("http://trasparenza.cefpas.it/wp-content/uploads/2014/LETTERE_DOCENTI/2014/gennaio/",B3,"_",D3,"_",LEFT(E3,1),".pdf"),"DOWNLOAD")</f>
        <v>DOWNLOAD</v>
      </c>
      <c r="L3" s="7" t="str">
        <f>HYPERLINK(CONCATENATE("http://trasparenza.cefpas.it/wp-content/uploads/2015/CV_DOCENTI/",D3,"_",E3,"_","CV",".pdf"),"CV")</f>
        <v>CV</v>
      </c>
      <c r="M3" s="34"/>
    </row>
    <row r="4" spans="1:13" ht="30" customHeight="1">
      <c r="A4" s="43">
        <f>SUM(A3+1)</f>
        <v>2</v>
      </c>
      <c r="B4" s="43">
        <v>716</v>
      </c>
      <c r="C4" s="44">
        <v>41660</v>
      </c>
      <c r="D4" s="55" t="s">
        <v>1221</v>
      </c>
      <c r="E4" s="55" t="s">
        <v>1237</v>
      </c>
      <c r="F4" s="45" t="s">
        <v>496</v>
      </c>
      <c r="G4" s="24" t="s">
        <v>591</v>
      </c>
      <c r="H4" s="44">
        <v>41731</v>
      </c>
      <c r="I4" s="44">
        <v>41731</v>
      </c>
      <c r="J4" s="100">
        <v>300</v>
      </c>
      <c r="K4" s="7" t="str">
        <f aca="true" t="shared" si="0" ref="K4:K67">HYPERLINK(CONCATENATE("http://trasparenza.cefpas.it/wp-content/uploads/2014/LETTERE_DOCENTI/2014/gennaio/",B4,"_",D4,"_",LEFT(E4,1),".pdf"),"DOWNLOAD")</f>
        <v>DOWNLOAD</v>
      </c>
      <c r="L4" s="7" t="str">
        <f aca="true" t="shared" si="1" ref="L4:L67">HYPERLINK(CONCATENATE("http://trasparenza.cefpas.it/wp-content/uploads/2015/CV_DOCENTI/",D4,"_",E4,"_","CV",".pdf"),"CV")</f>
        <v>CV</v>
      </c>
      <c r="M4" s="34"/>
    </row>
    <row r="5" spans="1:13" ht="30" customHeight="1">
      <c r="A5" s="43">
        <f aca="true" t="shared" si="2" ref="A5:A68">SUM(A4+1)</f>
        <v>3</v>
      </c>
      <c r="B5" s="43">
        <v>717</v>
      </c>
      <c r="C5" s="44">
        <v>41660</v>
      </c>
      <c r="D5" s="55" t="s">
        <v>1221</v>
      </c>
      <c r="E5" s="55" t="s">
        <v>1237</v>
      </c>
      <c r="F5" s="45" t="s">
        <v>496</v>
      </c>
      <c r="G5" s="24" t="s">
        <v>592</v>
      </c>
      <c r="H5" s="44">
        <v>41732</v>
      </c>
      <c r="I5" s="44">
        <v>41732</v>
      </c>
      <c r="J5" s="100">
        <v>300</v>
      </c>
      <c r="K5" s="7" t="str">
        <f t="shared" si="0"/>
        <v>DOWNLOAD</v>
      </c>
      <c r="L5" s="7" t="str">
        <f t="shared" si="1"/>
        <v>CV</v>
      </c>
      <c r="M5" s="34"/>
    </row>
    <row r="6" spans="1:13" ht="30" customHeight="1">
      <c r="A6" s="43">
        <f t="shared" si="2"/>
        <v>4</v>
      </c>
      <c r="B6" s="43">
        <v>231</v>
      </c>
      <c r="C6" s="32" t="s">
        <v>1309</v>
      </c>
      <c r="D6" s="55" t="s">
        <v>51</v>
      </c>
      <c r="E6" s="55" t="s">
        <v>50</v>
      </c>
      <c r="F6" s="45" t="s">
        <v>506</v>
      </c>
      <c r="G6" s="24" t="s">
        <v>559</v>
      </c>
      <c r="H6" s="44">
        <v>41704</v>
      </c>
      <c r="I6" s="44">
        <v>41704</v>
      </c>
      <c r="J6" s="100">
        <v>400</v>
      </c>
      <c r="K6" s="7" t="str">
        <f t="shared" si="0"/>
        <v>DOWNLOAD</v>
      </c>
      <c r="L6" s="7" t="str">
        <f t="shared" si="1"/>
        <v>CV</v>
      </c>
      <c r="M6" s="34"/>
    </row>
    <row r="7" spans="1:13" ht="30" customHeight="1">
      <c r="A7" s="43">
        <f t="shared" si="2"/>
        <v>5</v>
      </c>
      <c r="B7" s="43">
        <v>238</v>
      </c>
      <c r="C7" s="44">
        <v>41652</v>
      </c>
      <c r="D7" s="55" t="s">
        <v>51</v>
      </c>
      <c r="E7" s="55" t="s">
        <v>50</v>
      </c>
      <c r="F7" s="45" t="s">
        <v>506</v>
      </c>
      <c r="G7" s="24" t="s">
        <v>560</v>
      </c>
      <c r="H7" s="44">
        <v>41718</v>
      </c>
      <c r="I7" s="44">
        <v>41718</v>
      </c>
      <c r="J7" s="100">
        <v>400</v>
      </c>
      <c r="K7" s="7" t="str">
        <f t="shared" si="0"/>
        <v>DOWNLOAD</v>
      </c>
      <c r="L7" s="7" t="str">
        <f t="shared" si="1"/>
        <v>CV</v>
      </c>
      <c r="M7" s="34"/>
    </row>
    <row r="8" spans="1:13" ht="30" customHeight="1">
      <c r="A8" s="43">
        <f t="shared" si="2"/>
        <v>6</v>
      </c>
      <c r="B8" s="53">
        <v>250</v>
      </c>
      <c r="C8" s="44">
        <v>41652</v>
      </c>
      <c r="D8" s="55" t="s">
        <v>51</v>
      </c>
      <c r="E8" s="55" t="s">
        <v>50</v>
      </c>
      <c r="F8" s="45" t="s">
        <v>506</v>
      </c>
      <c r="G8" s="24" t="s">
        <v>605</v>
      </c>
      <c r="H8" s="44">
        <v>41767</v>
      </c>
      <c r="I8" s="44">
        <v>41767</v>
      </c>
      <c r="J8" s="100">
        <v>400</v>
      </c>
      <c r="K8" s="7" t="str">
        <f t="shared" si="0"/>
        <v>DOWNLOAD</v>
      </c>
      <c r="L8" s="7" t="str">
        <f t="shared" si="1"/>
        <v>CV</v>
      </c>
      <c r="M8" s="34"/>
    </row>
    <row r="9" spans="1:13" ht="30" customHeight="1">
      <c r="A9" s="43">
        <f t="shared" si="2"/>
        <v>7</v>
      </c>
      <c r="B9" s="53">
        <v>239</v>
      </c>
      <c r="C9" s="44">
        <v>41652</v>
      </c>
      <c r="D9" s="14" t="s">
        <v>117</v>
      </c>
      <c r="E9" s="14" t="s">
        <v>118</v>
      </c>
      <c r="F9" s="45" t="s">
        <v>1571</v>
      </c>
      <c r="G9" s="24" t="s">
        <v>614</v>
      </c>
      <c r="H9" s="44">
        <v>41717</v>
      </c>
      <c r="I9" s="44">
        <v>41718</v>
      </c>
      <c r="J9" s="100">
        <v>125</v>
      </c>
      <c r="K9" s="7" t="str">
        <f t="shared" si="0"/>
        <v>DOWNLOAD</v>
      </c>
      <c r="L9" s="7" t="str">
        <f t="shared" si="1"/>
        <v>CV</v>
      </c>
      <c r="M9" s="34"/>
    </row>
    <row r="10" spans="1:13" ht="30" customHeight="1">
      <c r="A10" s="43">
        <f t="shared" si="2"/>
        <v>8</v>
      </c>
      <c r="B10" s="53">
        <v>344</v>
      </c>
      <c r="C10" s="44">
        <v>41653</v>
      </c>
      <c r="D10" s="55" t="s">
        <v>32</v>
      </c>
      <c r="E10" s="55" t="s">
        <v>1608</v>
      </c>
      <c r="F10" s="45" t="s">
        <v>513</v>
      </c>
      <c r="G10" s="24" t="s">
        <v>511</v>
      </c>
      <c r="H10" s="44">
        <v>41695</v>
      </c>
      <c r="I10" s="44">
        <v>41696</v>
      </c>
      <c r="J10" s="100">
        <v>800</v>
      </c>
      <c r="K10" s="7" t="str">
        <f t="shared" si="0"/>
        <v>DOWNLOAD</v>
      </c>
      <c r="L10" s="7" t="str">
        <f t="shared" si="1"/>
        <v>CV</v>
      </c>
      <c r="M10" s="34"/>
    </row>
    <row r="11" spans="1:13" ht="30" customHeight="1">
      <c r="A11" s="43">
        <f t="shared" si="2"/>
        <v>9</v>
      </c>
      <c r="B11" s="53">
        <v>448</v>
      </c>
      <c r="C11" s="44">
        <v>41654</v>
      </c>
      <c r="D11" s="55" t="s">
        <v>1214</v>
      </c>
      <c r="E11" s="55" t="s">
        <v>229</v>
      </c>
      <c r="F11" s="45" t="s">
        <v>451</v>
      </c>
      <c r="G11" s="24" t="s">
        <v>452</v>
      </c>
      <c r="H11" s="44">
        <v>41666</v>
      </c>
      <c r="I11" s="44">
        <v>41668</v>
      </c>
      <c r="J11" s="100">
        <v>1600</v>
      </c>
      <c r="K11" s="7" t="str">
        <f t="shared" si="0"/>
        <v>DOWNLOAD</v>
      </c>
      <c r="L11" s="7" t="str">
        <f t="shared" si="1"/>
        <v>CV</v>
      </c>
      <c r="M11" s="34"/>
    </row>
    <row r="12" spans="1:13" ht="30" customHeight="1">
      <c r="A12" s="43">
        <f t="shared" si="2"/>
        <v>10</v>
      </c>
      <c r="B12" s="53">
        <v>418</v>
      </c>
      <c r="C12" s="44">
        <v>41654</v>
      </c>
      <c r="D12" s="55" t="s">
        <v>199</v>
      </c>
      <c r="E12" s="55" t="s">
        <v>200</v>
      </c>
      <c r="F12" s="45" t="s">
        <v>629</v>
      </c>
      <c r="G12" s="24" t="s">
        <v>630</v>
      </c>
      <c r="H12" s="44">
        <v>41765</v>
      </c>
      <c r="I12" s="44">
        <v>41766</v>
      </c>
      <c r="J12" s="100">
        <v>800</v>
      </c>
      <c r="K12" s="7" t="str">
        <f t="shared" si="0"/>
        <v>DOWNLOAD</v>
      </c>
      <c r="L12" s="7" t="str">
        <f t="shared" si="1"/>
        <v>CV</v>
      </c>
      <c r="M12" s="34"/>
    </row>
    <row r="13" spans="1:13" ht="30" customHeight="1">
      <c r="A13" s="43">
        <f t="shared" si="2"/>
        <v>11</v>
      </c>
      <c r="B13" s="53">
        <v>438</v>
      </c>
      <c r="C13" s="44">
        <v>41654</v>
      </c>
      <c r="D13" s="55" t="s">
        <v>207</v>
      </c>
      <c r="E13" s="55" t="s">
        <v>204</v>
      </c>
      <c r="F13" s="45" t="s">
        <v>490</v>
      </c>
      <c r="G13" s="24" t="s">
        <v>491</v>
      </c>
      <c r="H13" s="44">
        <v>41681</v>
      </c>
      <c r="I13" s="44">
        <v>41682</v>
      </c>
      <c r="J13" s="100">
        <v>940</v>
      </c>
      <c r="K13" s="7" t="str">
        <f t="shared" si="0"/>
        <v>DOWNLOAD</v>
      </c>
      <c r="L13" s="7" t="str">
        <f t="shared" si="1"/>
        <v>CV</v>
      </c>
      <c r="M13" s="34"/>
    </row>
    <row r="14" spans="1:13" ht="30" customHeight="1">
      <c r="A14" s="43">
        <f t="shared" si="2"/>
        <v>12</v>
      </c>
      <c r="B14" s="53">
        <v>805</v>
      </c>
      <c r="C14" s="44">
        <v>41662</v>
      </c>
      <c r="D14" s="55" t="s">
        <v>1217</v>
      </c>
      <c r="E14" s="55" t="s">
        <v>1609</v>
      </c>
      <c r="F14" s="45" t="s">
        <v>462</v>
      </c>
      <c r="G14" s="24" t="s">
        <v>463</v>
      </c>
      <c r="H14" s="44">
        <v>41669</v>
      </c>
      <c r="I14" s="44">
        <v>41669</v>
      </c>
      <c r="J14" s="100">
        <v>270</v>
      </c>
      <c r="K14" s="7" t="str">
        <f t="shared" si="0"/>
        <v>DOWNLOAD</v>
      </c>
      <c r="L14" s="7" t="str">
        <f t="shared" si="1"/>
        <v>CV</v>
      </c>
      <c r="M14" s="34"/>
    </row>
    <row r="15" spans="1:13" ht="30" customHeight="1">
      <c r="A15" s="43">
        <f t="shared" si="2"/>
        <v>13</v>
      </c>
      <c r="B15" s="53">
        <v>817</v>
      </c>
      <c r="C15" s="44">
        <v>41662</v>
      </c>
      <c r="D15" s="55" t="s">
        <v>1217</v>
      </c>
      <c r="E15" s="55" t="s">
        <v>1609</v>
      </c>
      <c r="F15" s="45" t="s">
        <v>462</v>
      </c>
      <c r="G15" s="24" t="s">
        <v>508</v>
      </c>
      <c r="H15" s="44">
        <v>41676</v>
      </c>
      <c r="I15" s="44">
        <v>41676</v>
      </c>
      <c r="J15" s="100">
        <v>270</v>
      </c>
      <c r="K15" s="7" t="str">
        <f t="shared" si="0"/>
        <v>DOWNLOAD</v>
      </c>
      <c r="L15" s="7" t="str">
        <f t="shared" si="1"/>
        <v>CV</v>
      </c>
      <c r="M15" s="34"/>
    </row>
    <row r="16" spans="1:13" ht="30" customHeight="1">
      <c r="A16" s="43">
        <f t="shared" si="2"/>
        <v>14</v>
      </c>
      <c r="B16" s="53">
        <v>421</v>
      </c>
      <c r="C16" s="44">
        <v>41654</v>
      </c>
      <c r="D16" s="14" t="s">
        <v>201</v>
      </c>
      <c r="E16" s="14" t="s">
        <v>18</v>
      </c>
      <c r="F16" s="62" t="s">
        <v>1590</v>
      </c>
      <c r="G16" s="24" t="s">
        <v>618</v>
      </c>
      <c r="H16" s="44">
        <v>41772</v>
      </c>
      <c r="I16" s="44">
        <v>41773</v>
      </c>
      <c r="J16" s="100">
        <v>800</v>
      </c>
      <c r="K16" s="7" t="str">
        <f t="shared" si="0"/>
        <v>DOWNLOAD</v>
      </c>
      <c r="L16" s="7" t="str">
        <f t="shared" si="1"/>
        <v>CV</v>
      </c>
      <c r="M16" s="34"/>
    </row>
    <row r="17" spans="1:13" ht="30" customHeight="1">
      <c r="A17" s="43">
        <f t="shared" si="2"/>
        <v>15</v>
      </c>
      <c r="B17" s="53">
        <v>356</v>
      </c>
      <c r="C17" s="44">
        <v>41653</v>
      </c>
      <c r="D17" s="55" t="s">
        <v>20</v>
      </c>
      <c r="E17" s="55" t="s">
        <v>18</v>
      </c>
      <c r="F17" s="45" t="s">
        <v>568</v>
      </c>
      <c r="G17" s="24" t="s">
        <v>569</v>
      </c>
      <c r="H17" s="44">
        <v>41716</v>
      </c>
      <c r="I17" s="44">
        <v>41717</v>
      </c>
      <c r="J17" s="100">
        <v>800</v>
      </c>
      <c r="K17" s="7" t="str">
        <f t="shared" si="0"/>
        <v>DOWNLOAD</v>
      </c>
      <c r="L17" s="7" t="str">
        <f t="shared" si="1"/>
        <v>CV</v>
      </c>
      <c r="M17" s="34"/>
    </row>
    <row r="18" spans="1:13" ht="30" customHeight="1">
      <c r="A18" s="43">
        <f t="shared" si="2"/>
        <v>16</v>
      </c>
      <c r="B18" s="53">
        <v>729</v>
      </c>
      <c r="C18" s="44">
        <v>41660</v>
      </c>
      <c r="D18" s="55" t="s">
        <v>20</v>
      </c>
      <c r="E18" s="55" t="s">
        <v>18</v>
      </c>
      <c r="F18" s="45" t="s">
        <v>568</v>
      </c>
      <c r="G18" s="24" t="s">
        <v>594</v>
      </c>
      <c r="H18" s="44">
        <v>41744</v>
      </c>
      <c r="I18" s="44">
        <v>41745</v>
      </c>
      <c r="J18" s="100">
        <v>800</v>
      </c>
      <c r="K18" s="7" t="str">
        <f t="shared" si="0"/>
        <v>DOWNLOAD</v>
      </c>
      <c r="L18" s="7" t="str">
        <f t="shared" si="1"/>
        <v>CV</v>
      </c>
      <c r="M18" s="34"/>
    </row>
    <row r="19" spans="1:13" ht="30" customHeight="1">
      <c r="A19" s="43">
        <f t="shared" si="2"/>
        <v>17</v>
      </c>
      <c r="B19" s="53">
        <v>731</v>
      </c>
      <c r="C19" s="44">
        <v>41660</v>
      </c>
      <c r="D19" s="55" t="s">
        <v>20</v>
      </c>
      <c r="E19" s="55" t="s">
        <v>18</v>
      </c>
      <c r="F19" s="45" t="s">
        <v>568</v>
      </c>
      <c r="G19" s="24" t="s">
        <v>610</v>
      </c>
      <c r="H19" s="44">
        <v>41772</v>
      </c>
      <c r="I19" s="44">
        <v>41773</v>
      </c>
      <c r="J19" s="100">
        <v>800</v>
      </c>
      <c r="K19" s="7" t="str">
        <f t="shared" si="0"/>
        <v>DOWNLOAD</v>
      </c>
      <c r="L19" s="7" t="str">
        <f t="shared" si="1"/>
        <v>CV</v>
      </c>
      <c r="M19" s="34"/>
    </row>
    <row r="20" spans="1:13" ht="30" customHeight="1">
      <c r="A20" s="43">
        <f t="shared" si="2"/>
        <v>18</v>
      </c>
      <c r="B20" s="53">
        <v>734</v>
      </c>
      <c r="C20" s="44">
        <v>41660</v>
      </c>
      <c r="D20" s="55" t="s">
        <v>20</v>
      </c>
      <c r="E20" s="55" t="s">
        <v>18</v>
      </c>
      <c r="F20" s="45" t="s">
        <v>568</v>
      </c>
      <c r="G20" s="24" t="s">
        <v>718</v>
      </c>
      <c r="H20" s="44">
        <v>41807</v>
      </c>
      <c r="I20" s="44">
        <v>41808</v>
      </c>
      <c r="J20" s="100">
        <v>800</v>
      </c>
      <c r="K20" s="7" t="str">
        <f t="shared" si="0"/>
        <v>DOWNLOAD</v>
      </c>
      <c r="L20" s="7" t="str">
        <f t="shared" si="1"/>
        <v>CV</v>
      </c>
      <c r="M20" s="34"/>
    </row>
    <row r="21" spans="1:13" ht="30" customHeight="1">
      <c r="A21" s="43">
        <f t="shared" si="2"/>
        <v>19</v>
      </c>
      <c r="B21" s="53">
        <v>410</v>
      </c>
      <c r="C21" s="44">
        <v>41654</v>
      </c>
      <c r="D21" s="55" t="s">
        <v>124</v>
      </c>
      <c r="E21" s="55" t="s">
        <v>125</v>
      </c>
      <c r="F21" s="45" t="s">
        <v>597</v>
      </c>
      <c r="G21" s="24" t="s">
        <v>598</v>
      </c>
      <c r="H21" s="44">
        <v>41744</v>
      </c>
      <c r="I21" s="44">
        <v>41745</v>
      </c>
      <c r="J21" s="100">
        <v>800</v>
      </c>
      <c r="K21" s="7" t="str">
        <f t="shared" si="0"/>
        <v>DOWNLOAD</v>
      </c>
      <c r="L21" s="7" t="str">
        <f t="shared" si="1"/>
        <v>CV</v>
      </c>
      <c r="M21" s="34"/>
    </row>
    <row r="22" spans="1:13" ht="30" customHeight="1">
      <c r="A22" s="43">
        <f t="shared" si="2"/>
        <v>20</v>
      </c>
      <c r="B22" s="53">
        <v>305</v>
      </c>
      <c r="C22" s="44">
        <v>41653</v>
      </c>
      <c r="D22" s="55" t="s">
        <v>264</v>
      </c>
      <c r="E22" s="55" t="s">
        <v>13</v>
      </c>
      <c r="F22" s="45" t="s">
        <v>517</v>
      </c>
      <c r="G22" s="24" t="s">
        <v>515</v>
      </c>
      <c r="H22" s="44">
        <v>41688</v>
      </c>
      <c r="I22" s="44">
        <v>41689</v>
      </c>
      <c r="J22" s="100">
        <v>800</v>
      </c>
      <c r="K22" s="7" t="str">
        <f t="shared" si="0"/>
        <v>DOWNLOAD</v>
      </c>
      <c r="L22" s="7" t="str">
        <f t="shared" si="1"/>
        <v>CV</v>
      </c>
      <c r="M22" s="34"/>
    </row>
    <row r="23" spans="1:13" ht="30" customHeight="1">
      <c r="A23" s="43">
        <f t="shared" si="2"/>
        <v>21</v>
      </c>
      <c r="B23" s="53">
        <v>230</v>
      </c>
      <c r="C23" s="32" t="s">
        <v>1309</v>
      </c>
      <c r="D23" s="55" t="s">
        <v>52</v>
      </c>
      <c r="E23" s="55" t="s">
        <v>53</v>
      </c>
      <c r="F23" s="45" t="s">
        <v>558</v>
      </c>
      <c r="G23" s="24" t="s">
        <v>559</v>
      </c>
      <c r="H23" s="44">
        <v>41703</v>
      </c>
      <c r="I23" s="44">
        <v>41703</v>
      </c>
      <c r="J23" s="100">
        <v>400</v>
      </c>
      <c r="K23" s="7" t="str">
        <f t="shared" si="0"/>
        <v>DOWNLOAD</v>
      </c>
      <c r="L23" s="7" t="str">
        <f t="shared" si="1"/>
        <v>CV</v>
      </c>
      <c r="M23" s="34"/>
    </row>
    <row r="24" spans="1:13" ht="30" customHeight="1">
      <c r="A24" s="43">
        <f t="shared" si="2"/>
        <v>22</v>
      </c>
      <c r="B24" s="53">
        <v>237</v>
      </c>
      <c r="C24" s="44">
        <v>41652</v>
      </c>
      <c r="D24" s="55" t="s">
        <v>52</v>
      </c>
      <c r="E24" s="55" t="s">
        <v>53</v>
      </c>
      <c r="F24" s="45" t="s">
        <v>558</v>
      </c>
      <c r="G24" s="24" t="s">
        <v>560</v>
      </c>
      <c r="H24" s="44">
        <v>41717</v>
      </c>
      <c r="I24" s="44">
        <v>41717</v>
      </c>
      <c r="J24" s="100">
        <v>400</v>
      </c>
      <c r="K24" s="7" t="str">
        <f t="shared" si="0"/>
        <v>DOWNLOAD</v>
      </c>
      <c r="L24" s="7" t="str">
        <f t="shared" si="1"/>
        <v>CV</v>
      </c>
      <c r="M24" s="34"/>
    </row>
    <row r="25" spans="1:13" ht="30" customHeight="1">
      <c r="A25" s="43">
        <f t="shared" si="2"/>
        <v>23</v>
      </c>
      <c r="B25" s="53">
        <v>251</v>
      </c>
      <c r="C25" s="44">
        <v>41652</v>
      </c>
      <c r="D25" s="55" t="s">
        <v>52</v>
      </c>
      <c r="E25" s="55" t="s">
        <v>53</v>
      </c>
      <c r="F25" s="45" t="s">
        <v>558</v>
      </c>
      <c r="G25" s="24" t="s">
        <v>605</v>
      </c>
      <c r="H25" s="44">
        <v>41766</v>
      </c>
      <c r="I25" s="44">
        <v>41766</v>
      </c>
      <c r="J25" s="100">
        <v>400</v>
      </c>
      <c r="K25" s="7" t="str">
        <f t="shared" si="0"/>
        <v>DOWNLOAD</v>
      </c>
      <c r="L25" s="7" t="str">
        <f t="shared" si="1"/>
        <v>CV</v>
      </c>
      <c r="M25" s="34"/>
    </row>
    <row r="26" spans="1:13" ht="30" customHeight="1">
      <c r="A26" s="43">
        <f t="shared" si="2"/>
        <v>24</v>
      </c>
      <c r="B26" s="53">
        <v>812</v>
      </c>
      <c r="C26" s="44">
        <v>41662</v>
      </c>
      <c r="D26" s="14" t="s">
        <v>910</v>
      </c>
      <c r="E26" s="14" t="s">
        <v>1610</v>
      </c>
      <c r="F26" s="45" t="s">
        <v>1533</v>
      </c>
      <c r="G26" s="22" t="s">
        <v>1355</v>
      </c>
      <c r="H26" s="44">
        <v>41680</v>
      </c>
      <c r="I26" s="44">
        <v>41680</v>
      </c>
      <c r="J26" s="100">
        <v>180</v>
      </c>
      <c r="K26" s="7" t="str">
        <f t="shared" si="0"/>
        <v>DOWNLOAD</v>
      </c>
      <c r="L26" s="7" t="str">
        <f t="shared" si="1"/>
        <v>CV</v>
      </c>
      <c r="M26" s="34"/>
    </row>
    <row r="27" spans="1:13" ht="30" customHeight="1">
      <c r="A27" s="43">
        <f t="shared" si="2"/>
        <v>25</v>
      </c>
      <c r="B27" s="53">
        <v>414</v>
      </c>
      <c r="C27" s="44">
        <v>41654</v>
      </c>
      <c r="D27" s="55" t="s">
        <v>203</v>
      </c>
      <c r="E27" s="55" t="s">
        <v>204</v>
      </c>
      <c r="F27" s="45" t="s">
        <v>636</v>
      </c>
      <c r="G27" s="24" t="s">
        <v>630</v>
      </c>
      <c r="H27" s="44">
        <v>41765</v>
      </c>
      <c r="I27" s="44">
        <v>41766</v>
      </c>
      <c r="J27" s="100">
        <v>800</v>
      </c>
      <c r="K27" s="7" t="str">
        <f t="shared" si="0"/>
        <v>DOWNLOAD</v>
      </c>
      <c r="L27" s="7" t="str">
        <f t="shared" si="1"/>
        <v>CV</v>
      </c>
      <c r="M27" s="34"/>
    </row>
    <row r="28" spans="1:13" ht="30" customHeight="1">
      <c r="A28" s="43">
        <f t="shared" si="2"/>
        <v>26</v>
      </c>
      <c r="B28" s="53">
        <v>443</v>
      </c>
      <c r="C28" s="44">
        <v>41654</v>
      </c>
      <c r="D28" s="14" t="s">
        <v>1313</v>
      </c>
      <c r="E28" s="14" t="s">
        <v>53</v>
      </c>
      <c r="F28" s="62" t="s">
        <v>1592</v>
      </c>
      <c r="G28" s="22" t="s">
        <v>1350</v>
      </c>
      <c r="H28" s="44">
        <v>41561</v>
      </c>
      <c r="I28" s="44">
        <v>41804</v>
      </c>
      <c r="J28" s="100">
        <v>300</v>
      </c>
      <c r="K28" s="7" t="str">
        <f t="shared" si="0"/>
        <v>DOWNLOAD</v>
      </c>
      <c r="L28" s="7" t="str">
        <f t="shared" si="1"/>
        <v>CV</v>
      </c>
      <c r="M28" s="34"/>
    </row>
    <row r="29" spans="1:13" ht="30" customHeight="1">
      <c r="A29" s="43">
        <f t="shared" si="2"/>
        <v>27</v>
      </c>
      <c r="B29" s="53">
        <v>822</v>
      </c>
      <c r="C29" s="44">
        <v>41662</v>
      </c>
      <c r="D29" s="14" t="s">
        <v>145</v>
      </c>
      <c r="E29" s="14" t="s">
        <v>1611</v>
      </c>
      <c r="F29" s="45" t="s">
        <v>1534</v>
      </c>
      <c r="G29" s="22" t="s">
        <v>1357</v>
      </c>
      <c r="H29" s="44">
        <v>41669</v>
      </c>
      <c r="I29" s="44">
        <v>41669</v>
      </c>
      <c r="J29" s="100">
        <v>270</v>
      </c>
      <c r="K29" s="7" t="str">
        <f t="shared" si="0"/>
        <v>DOWNLOAD</v>
      </c>
      <c r="L29" s="7" t="str">
        <f t="shared" si="1"/>
        <v>CV</v>
      </c>
      <c r="M29" s="34"/>
    </row>
    <row r="30" spans="1:13" ht="30" customHeight="1">
      <c r="A30" s="43">
        <f t="shared" si="2"/>
        <v>28</v>
      </c>
      <c r="B30" s="53">
        <v>406</v>
      </c>
      <c r="C30" s="44">
        <v>41654</v>
      </c>
      <c r="D30" s="55" t="s">
        <v>148</v>
      </c>
      <c r="E30" s="55" t="s">
        <v>149</v>
      </c>
      <c r="F30" s="45" t="s">
        <v>556</v>
      </c>
      <c r="G30" s="24" t="s">
        <v>555</v>
      </c>
      <c r="H30" s="44">
        <v>41723</v>
      </c>
      <c r="I30" s="44">
        <v>41724</v>
      </c>
      <c r="J30" s="100">
        <v>800</v>
      </c>
      <c r="K30" s="7" t="str">
        <f t="shared" si="0"/>
        <v>DOWNLOAD</v>
      </c>
      <c r="L30" s="7" t="str">
        <f t="shared" si="1"/>
        <v>CV</v>
      </c>
      <c r="M30" s="34"/>
    </row>
    <row r="31" spans="1:13" ht="30" customHeight="1">
      <c r="A31" s="43">
        <f t="shared" si="2"/>
        <v>29</v>
      </c>
      <c r="B31" s="53">
        <v>808</v>
      </c>
      <c r="C31" s="44">
        <v>41662</v>
      </c>
      <c r="D31" s="14" t="s">
        <v>1219</v>
      </c>
      <c r="E31" s="14" t="s">
        <v>888</v>
      </c>
      <c r="F31" s="45" t="s">
        <v>470</v>
      </c>
      <c r="G31" s="22" t="s">
        <v>1353</v>
      </c>
      <c r="H31" s="44">
        <v>41675</v>
      </c>
      <c r="I31" s="44">
        <v>41681</v>
      </c>
      <c r="J31" s="100">
        <v>360</v>
      </c>
      <c r="K31" s="7" t="str">
        <f t="shared" si="0"/>
        <v>DOWNLOAD</v>
      </c>
      <c r="L31" s="7" t="str">
        <f t="shared" si="1"/>
        <v>CV</v>
      </c>
      <c r="M31" s="34"/>
    </row>
    <row r="32" spans="1:13" ht="30" customHeight="1">
      <c r="A32" s="43">
        <f t="shared" si="2"/>
        <v>30</v>
      </c>
      <c r="B32" s="53">
        <v>816</v>
      </c>
      <c r="C32" s="44">
        <v>41662</v>
      </c>
      <c r="D32" s="55" t="s">
        <v>1219</v>
      </c>
      <c r="E32" s="55" t="s">
        <v>888</v>
      </c>
      <c r="F32" s="45" t="s">
        <v>470</v>
      </c>
      <c r="G32" s="22" t="s">
        <v>1354</v>
      </c>
      <c r="H32" s="44">
        <v>41675</v>
      </c>
      <c r="I32" s="44">
        <v>41681</v>
      </c>
      <c r="J32" s="100">
        <v>360</v>
      </c>
      <c r="K32" s="7" t="str">
        <f t="shared" si="0"/>
        <v>DOWNLOAD</v>
      </c>
      <c r="L32" s="7" t="str">
        <f t="shared" si="1"/>
        <v>CV</v>
      </c>
      <c r="M32" s="34"/>
    </row>
    <row r="33" spans="1:13" ht="30" customHeight="1">
      <c r="A33" s="43">
        <f t="shared" si="2"/>
        <v>31</v>
      </c>
      <c r="B33" s="53">
        <v>445</v>
      </c>
      <c r="C33" s="44">
        <v>41654</v>
      </c>
      <c r="D33" s="55" t="s">
        <v>1256</v>
      </c>
      <c r="E33" s="55" t="s">
        <v>1255</v>
      </c>
      <c r="F33" s="45" t="s">
        <v>637</v>
      </c>
      <c r="G33" s="24" t="s">
        <v>638</v>
      </c>
      <c r="H33" s="44">
        <v>41767</v>
      </c>
      <c r="I33" s="44">
        <v>41768</v>
      </c>
      <c r="J33" s="100">
        <v>250</v>
      </c>
      <c r="K33" s="7" t="str">
        <f t="shared" si="0"/>
        <v>DOWNLOAD</v>
      </c>
      <c r="L33" s="7" t="str">
        <f t="shared" si="1"/>
        <v>CV</v>
      </c>
      <c r="M33" s="34"/>
    </row>
    <row r="34" spans="1:13" ht="30" customHeight="1">
      <c r="A34" s="43">
        <f t="shared" si="2"/>
        <v>32</v>
      </c>
      <c r="B34" s="53">
        <v>488</v>
      </c>
      <c r="C34" s="44">
        <v>41655</v>
      </c>
      <c r="D34" s="55" t="s">
        <v>1230</v>
      </c>
      <c r="E34" s="55" t="s">
        <v>10</v>
      </c>
      <c r="F34" s="45" t="s">
        <v>492</v>
      </c>
      <c r="G34" s="24" t="s">
        <v>493</v>
      </c>
      <c r="H34" s="44">
        <v>41695</v>
      </c>
      <c r="I34" s="44">
        <v>41697</v>
      </c>
      <c r="J34" s="100">
        <v>550</v>
      </c>
      <c r="K34" s="7" t="str">
        <f t="shared" si="0"/>
        <v>DOWNLOAD</v>
      </c>
      <c r="L34" s="7" t="str">
        <f t="shared" si="1"/>
        <v>CV</v>
      </c>
      <c r="M34" s="34"/>
    </row>
    <row r="35" spans="1:13" ht="30" customHeight="1">
      <c r="A35" s="43">
        <f t="shared" si="2"/>
        <v>33</v>
      </c>
      <c r="B35" s="53">
        <v>714</v>
      </c>
      <c r="C35" s="44">
        <v>41660</v>
      </c>
      <c r="D35" s="14" t="s">
        <v>1230</v>
      </c>
      <c r="E35" s="14" t="s">
        <v>10</v>
      </c>
      <c r="F35" s="45" t="s">
        <v>492</v>
      </c>
      <c r="G35" s="24" t="s">
        <v>591</v>
      </c>
      <c r="H35" s="44">
        <v>41731</v>
      </c>
      <c r="I35" s="44">
        <v>41731</v>
      </c>
      <c r="J35" s="100">
        <v>300</v>
      </c>
      <c r="K35" s="7" t="str">
        <f t="shared" si="0"/>
        <v>DOWNLOAD</v>
      </c>
      <c r="L35" s="7" t="str">
        <f t="shared" si="1"/>
        <v>CV</v>
      </c>
      <c r="M35" s="34"/>
    </row>
    <row r="36" spans="1:13" ht="30" customHeight="1">
      <c r="A36" s="43">
        <f t="shared" si="2"/>
        <v>34</v>
      </c>
      <c r="B36" s="53">
        <v>715</v>
      </c>
      <c r="C36" s="44">
        <v>41660</v>
      </c>
      <c r="D36" s="14" t="s">
        <v>1230</v>
      </c>
      <c r="E36" s="14" t="s">
        <v>10</v>
      </c>
      <c r="F36" s="45" t="s">
        <v>492</v>
      </c>
      <c r="G36" s="22" t="s">
        <v>592</v>
      </c>
      <c r="H36" s="44">
        <v>41732</v>
      </c>
      <c r="I36" s="44">
        <v>41732</v>
      </c>
      <c r="J36" s="100">
        <v>300</v>
      </c>
      <c r="K36" s="7" t="str">
        <f t="shared" si="0"/>
        <v>DOWNLOAD</v>
      </c>
      <c r="L36" s="7" t="str">
        <f t="shared" si="1"/>
        <v>CV</v>
      </c>
      <c r="M36" s="34"/>
    </row>
    <row r="37" spans="1:13" ht="30" customHeight="1">
      <c r="A37" s="43">
        <f t="shared" si="2"/>
        <v>35</v>
      </c>
      <c r="B37" s="53">
        <v>355</v>
      </c>
      <c r="C37" s="44">
        <v>41653</v>
      </c>
      <c r="D37" s="55" t="s">
        <v>196</v>
      </c>
      <c r="E37" s="55" t="s">
        <v>18</v>
      </c>
      <c r="F37" s="45" t="s">
        <v>567</v>
      </c>
      <c r="G37" s="24" t="s">
        <v>565</v>
      </c>
      <c r="H37" s="44">
        <v>41702</v>
      </c>
      <c r="I37" s="44">
        <v>41703</v>
      </c>
      <c r="J37" s="100">
        <v>800</v>
      </c>
      <c r="K37" s="7" t="str">
        <f t="shared" si="0"/>
        <v>DOWNLOAD</v>
      </c>
      <c r="L37" s="7" t="str">
        <f t="shared" si="1"/>
        <v>CV</v>
      </c>
      <c r="M37" s="34"/>
    </row>
    <row r="38" spans="1:13" ht="30" customHeight="1">
      <c r="A38" s="43">
        <f t="shared" si="2"/>
        <v>36</v>
      </c>
      <c r="B38" s="53">
        <v>413</v>
      </c>
      <c r="C38" s="44">
        <v>41654</v>
      </c>
      <c r="D38" s="55" t="s">
        <v>260</v>
      </c>
      <c r="E38" s="55" t="s">
        <v>261</v>
      </c>
      <c r="F38" s="45" t="s">
        <v>600</v>
      </c>
      <c r="G38" s="24" t="s">
        <v>598</v>
      </c>
      <c r="H38" s="44">
        <v>41744</v>
      </c>
      <c r="I38" s="44">
        <v>41745</v>
      </c>
      <c r="J38" s="100">
        <v>800</v>
      </c>
      <c r="K38" s="7" t="str">
        <f t="shared" si="0"/>
        <v>DOWNLOAD</v>
      </c>
      <c r="L38" s="7" t="str">
        <f t="shared" si="1"/>
        <v>CV</v>
      </c>
      <c r="M38" s="34"/>
    </row>
    <row r="39" spans="1:13" ht="30" customHeight="1">
      <c r="A39" s="43">
        <f t="shared" si="2"/>
        <v>37</v>
      </c>
      <c r="B39" s="53">
        <v>374</v>
      </c>
      <c r="C39" s="44">
        <v>41654</v>
      </c>
      <c r="D39" s="55" t="s">
        <v>263</v>
      </c>
      <c r="E39" s="55" t="s">
        <v>62</v>
      </c>
      <c r="F39" s="45" t="s">
        <v>510</v>
      </c>
      <c r="G39" s="24" t="s">
        <v>511</v>
      </c>
      <c r="H39" s="44">
        <v>41695</v>
      </c>
      <c r="I39" s="44">
        <v>41696</v>
      </c>
      <c r="J39" s="100">
        <v>800</v>
      </c>
      <c r="K39" s="7" t="str">
        <f t="shared" si="0"/>
        <v>DOWNLOAD</v>
      </c>
      <c r="L39" s="7" t="str">
        <f t="shared" si="1"/>
        <v>CV</v>
      </c>
      <c r="M39" s="34"/>
    </row>
    <row r="40" spans="1:13" ht="30" customHeight="1">
      <c r="A40" s="43">
        <f t="shared" si="2"/>
        <v>38</v>
      </c>
      <c r="B40" s="53">
        <v>343</v>
      </c>
      <c r="C40" s="44">
        <v>41653</v>
      </c>
      <c r="D40" s="55" t="s">
        <v>270</v>
      </c>
      <c r="E40" s="55" t="s">
        <v>168</v>
      </c>
      <c r="F40" s="45" t="s">
        <v>512</v>
      </c>
      <c r="G40" s="24" t="s">
        <v>511</v>
      </c>
      <c r="H40" s="44">
        <v>41695</v>
      </c>
      <c r="I40" s="44">
        <v>41696</v>
      </c>
      <c r="J40" s="100">
        <v>800</v>
      </c>
      <c r="K40" s="7" t="str">
        <f t="shared" si="0"/>
        <v>DOWNLOAD</v>
      </c>
      <c r="L40" s="7" t="str">
        <f t="shared" si="1"/>
        <v>CV</v>
      </c>
      <c r="M40" s="34"/>
    </row>
    <row r="41" spans="1:13" ht="30" customHeight="1">
      <c r="A41" s="43">
        <f t="shared" si="2"/>
        <v>39</v>
      </c>
      <c r="B41" s="53">
        <v>821</v>
      </c>
      <c r="C41" s="44">
        <v>41662</v>
      </c>
      <c r="D41" s="14" t="s">
        <v>1074</v>
      </c>
      <c r="E41" s="14" t="s">
        <v>64</v>
      </c>
      <c r="F41" s="45" t="s">
        <v>1535</v>
      </c>
      <c r="G41" s="22" t="s">
        <v>1356</v>
      </c>
      <c r="H41" s="44">
        <v>41675</v>
      </c>
      <c r="I41" s="44">
        <v>41675</v>
      </c>
      <c r="J41" s="100">
        <v>180</v>
      </c>
      <c r="K41" s="7" t="str">
        <f t="shared" si="0"/>
        <v>DOWNLOAD</v>
      </c>
      <c r="L41" s="7" t="str">
        <f t="shared" si="1"/>
        <v>CV</v>
      </c>
      <c r="M41" s="34"/>
    </row>
    <row r="42" spans="1:13" ht="30" customHeight="1">
      <c r="A42" s="43">
        <f t="shared" si="2"/>
        <v>40</v>
      </c>
      <c r="B42" s="53">
        <v>405</v>
      </c>
      <c r="C42" s="44">
        <v>41654</v>
      </c>
      <c r="D42" s="55" t="s">
        <v>130</v>
      </c>
      <c r="E42" s="55" t="s">
        <v>131</v>
      </c>
      <c r="F42" s="45" t="s">
        <v>554</v>
      </c>
      <c r="G42" s="24" t="s">
        <v>555</v>
      </c>
      <c r="H42" s="44">
        <v>41723</v>
      </c>
      <c r="I42" s="44">
        <v>41724</v>
      </c>
      <c r="J42" s="100">
        <v>800</v>
      </c>
      <c r="K42" s="7" t="str">
        <f t="shared" si="0"/>
        <v>DOWNLOAD</v>
      </c>
      <c r="L42" s="7" t="str">
        <f t="shared" si="1"/>
        <v>CV</v>
      </c>
      <c r="M42" s="34"/>
    </row>
    <row r="43" spans="1:13" ht="30" customHeight="1">
      <c r="A43" s="43">
        <f t="shared" si="2"/>
        <v>41</v>
      </c>
      <c r="B43" s="53">
        <v>804</v>
      </c>
      <c r="C43" s="44">
        <v>41662</v>
      </c>
      <c r="D43" s="14" t="s">
        <v>135</v>
      </c>
      <c r="E43" s="14" t="s">
        <v>373</v>
      </c>
      <c r="F43" s="45" t="s">
        <v>460</v>
      </c>
      <c r="G43" s="22" t="s">
        <v>1352</v>
      </c>
      <c r="H43" s="44">
        <v>41667</v>
      </c>
      <c r="I43" s="44">
        <v>41674</v>
      </c>
      <c r="J43" s="100">
        <v>540</v>
      </c>
      <c r="K43" s="7" t="str">
        <f t="shared" si="0"/>
        <v>DOWNLOAD</v>
      </c>
      <c r="L43" s="7" t="str">
        <f t="shared" si="1"/>
        <v>CV</v>
      </c>
      <c r="M43" s="34"/>
    </row>
    <row r="44" spans="1:13" ht="30" customHeight="1">
      <c r="A44" s="43">
        <f t="shared" si="2"/>
        <v>42</v>
      </c>
      <c r="B44" s="53">
        <v>814</v>
      </c>
      <c r="C44" s="44">
        <v>41662</v>
      </c>
      <c r="D44" s="55" t="s">
        <v>135</v>
      </c>
      <c r="E44" s="55" t="s">
        <v>373</v>
      </c>
      <c r="F44" s="45" t="s">
        <v>460</v>
      </c>
      <c r="G44" s="22" t="s">
        <v>1351</v>
      </c>
      <c r="H44" s="44">
        <v>41667</v>
      </c>
      <c r="I44" s="44">
        <v>41674</v>
      </c>
      <c r="J44" s="100">
        <v>540</v>
      </c>
      <c r="K44" s="7" t="str">
        <f t="shared" si="0"/>
        <v>DOWNLOAD</v>
      </c>
      <c r="L44" s="7" t="str">
        <f t="shared" si="1"/>
        <v>CV</v>
      </c>
      <c r="M44" s="34"/>
    </row>
    <row r="45" spans="1:13" ht="30" customHeight="1">
      <c r="A45" s="43">
        <f t="shared" si="2"/>
        <v>43</v>
      </c>
      <c r="B45" s="53">
        <v>465</v>
      </c>
      <c r="C45" s="44">
        <v>41654</v>
      </c>
      <c r="D45" s="55" t="s">
        <v>875</v>
      </c>
      <c r="E45" s="55" t="s">
        <v>1612</v>
      </c>
      <c r="F45" s="45" t="s">
        <v>453</v>
      </c>
      <c r="G45" s="24" t="s">
        <v>454</v>
      </c>
      <c r="H45" s="44">
        <v>41668</v>
      </c>
      <c r="I45" s="44">
        <v>41670</v>
      </c>
      <c r="J45" s="100">
        <v>1575</v>
      </c>
      <c r="K45" s="7" t="str">
        <f t="shared" si="0"/>
        <v>DOWNLOAD</v>
      </c>
      <c r="L45" s="7" t="str">
        <f t="shared" si="1"/>
        <v>CV</v>
      </c>
      <c r="M45" s="34"/>
    </row>
    <row r="46" spans="1:13" ht="30" customHeight="1">
      <c r="A46" s="43">
        <f t="shared" si="2"/>
        <v>44</v>
      </c>
      <c r="B46" s="53">
        <v>415</v>
      </c>
      <c r="C46" s="44">
        <v>41654</v>
      </c>
      <c r="D46" s="55" t="s">
        <v>268</v>
      </c>
      <c r="E46" s="55" t="s">
        <v>1613</v>
      </c>
      <c r="F46" s="45" t="s">
        <v>635</v>
      </c>
      <c r="G46" s="24" t="s">
        <v>618</v>
      </c>
      <c r="H46" s="44">
        <v>41772</v>
      </c>
      <c r="I46" s="44">
        <v>41773</v>
      </c>
      <c r="J46" s="100">
        <v>800</v>
      </c>
      <c r="K46" s="7" t="str">
        <f t="shared" si="0"/>
        <v>DOWNLOAD</v>
      </c>
      <c r="L46" s="7" t="str">
        <f t="shared" si="1"/>
        <v>CV</v>
      </c>
      <c r="M46" s="34"/>
    </row>
    <row r="47" spans="1:13" ht="30" customHeight="1">
      <c r="A47" s="43">
        <f t="shared" si="2"/>
        <v>45</v>
      </c>
      <c r="B47" s="53">
        <v>809</v>
      </c>
      <c r="C47" s="44">
        <v>41662</v>
      </c>
      <c r="D47" s="55" t="s">
        <v>1284</v>
      </c>
      <c r="E47" s="55" t="s">
        <v>317</v>
      </c>
      <c r="F47" s="45" t="s">
        <v>480</v>
      </c>
      <c r="G47" s="24" t="s">
        <v>501</v>
      </c>
      <c r="H47" s="44">
        <v>41676</v>
      </c>
      <c r="I47" s="44">
        <v>41676</v>
      </c>
      <c r="J47" s="100">
        <v>90</v>
      </c>
      <c r="K47" s="7" t="str">
        <f t="shared" si="0"/>
        <v>DOWNLOAD</v>
      </c>
      <c r="L47" s="7" t="str">
        <f t="shared" si="1"/>
        <v>CV</v>
      </c>
      <c r="M47" s="34"/>
    </row>
    <row r="48" spans="1:13" ht="30" customHeight="1">
      <c r="A48" s="43">
        <f t="shared" si="2"/>
        <v>46</v>
      </c>
      <c r="B48" s="53">
        <v>819</v>
      </c>
      <c r="C48" s="44">
        <v>41662</v>
      </c>
      <c r="D48" s="55" t="s">
        <v>1284</v>
      </c>
      <c r="E48" s="55" t="s">
        <v>317</v>
      </c>
      <c r="F48" s="45" t="s">
        <v>480</v>
      </c>
      <c r="G48" s="24" t="s">
        <v>509</v>
      </c>
      <c r="H48" s="44">
        <v>41680</v>
      </c>
      <c r="I48" s="44">
        <v>41680</v>
      </c>
      <c r="J48" s="100">
        <v>90</v>
      </c>
      <c r="K48" s="7" t="str">
        <f t="shared" si="0"/>
        <v>DOWNLOAD</v>
      </c>
      <c r="L48" s="7" t="str">
        <f t="shared" si="1"/>
        <v>CV</v>
      </c>
      <c r="M48" s="34"/>
    </row>
    <row r="49" spans="1:13" ht="30" customHeight="1">
      <c r="A49" s="43">
        <f t="shared" si="2"/>
        <v>47</v>
      </c>
      <c r="B49" s="53">
        <v>366</v>
      </c>
      <c r="C49" s="44">
        <v>41653</v>
      </c>
      <c r="D49" s="55" t="s">
        <v>311</v>
      </c>
      <c r="E49" s="55" t="s">
        <v>252</v>
      </c>
      <c r="F49" s="45" t="s">
        <v>573</v>
      </c>
      <c r="G49" s="24" t="s">
        <v>574</v>
      </c>
      <c r="H49" s="44">
        <v>41716</v>
      </c>
      <c r="I49" s="44">
        <v>41717</v>
      </c>
      <c r="J49" s="100">
        <v>800</v>
      </c>
      <c r="K49" s="7" t="str">
        <f t="shared" si="0"/>
        <v>DOWNLOAD</v>
      </c>
      <c r="L49" s="7" t="str">
        <f t="shared" si="1"/>
        <v>CV</v>
      </c>
      <c r="M49" s="34"/>
    </row>
    <row r="50" spans="1:13" ht="30" customHeight="1">
      <c r="A50" s="43">
        <f t="shared" si="2"/>
        <v>48</v>
      </c>
      <c r="B50" s="53">
        <v>398</v>
      </c>
      <c r="C50" s="44">
        <v>41654</v>
      </c>
      <c r="D50" s="55" t="s">
        <v>150</v>
      </c>
      <c r="E50" s="55" t="s">
        <v>151</v>
      </c>
      <c r="F50" s="45" t="s">
        <v>557</v>
      </c>
      <c r="G50" s="24" t="s">
        <v>555</v>
      </c>
      <c r="H50" s="44">
        <v>41723</v>
      </c>
      <c r="I50" s="44">
        <v>41724</v>
      </c>
      <c r="J50" s="100">
        <v>800</v>
      </c>
      <c r="K50" s="7" t="str">
        <f t="shared" si="0"/>
        <v>DOWNLOAD</v>
      </c>
      <c r="L50" s="7" t="str">
        <f t="shared" si="1"/>
        <v>CV</v>
      </c>
      <c r="M50" s="34"/>
    </row>
    <row r="51" spans="1:13" ht="30" customHeight="1">
      <c r="A51" s="43">
        <f t="shared" si="2"/>
        <v>49</v>
      </c>
      <c r="B51" s="53">
        <v>354</v>
      </c>
      <c r="C51" s="44">
        <v>41653</v>
      </c>
      <c r="D51" s="55" t="s">
        <v>265</v>
      </c>
      <c r="E51" s="55" t="s">
        <v>252</v>
      </c>
      <c r="F51" s="45" t="s">
        <v>566</v>
      </c>
      <c r="G51" s="24" t="s">
        <v>565</v>
      </c>
      <c r="H51" s="44">
        <v>41702</v>
      </c>
      <c r="I51" s="44">
        <v>41703</v>
      </c>
      <c r="J51" s="100">
        <v>800</v>
      </c>
      <c r="K51" s="7" t="str">
        <f t="shared" si="0"/>
        <v>DOWNLOAD</v>
      </c>
      <c r="L51" s="7" t="str">
        <f t="shared" si="1"/>
        <v>CV</v>
      </c>
      <c r="M51" s="34"/>
    </row>
    <row r="52" spans="1:13" ht="30" customHeight="1">
      <c r="A52" s="43">
        <f t="shared" si="2"/>
        <v>50</v>
      </c>
      <c r="B52" s="53">
        <v>420</v>
      </c>
      <c r="C52" s="44">
        <v>41654</v>
      </c>
      <c r="D52" s="55" t="s">
        <v>183</v>
      </c>
      <c r="E52" s="55" t="s">
        <v>53</v>
      </c>
      <c r="F52" s="45" t="s">
        <v>632</v>
      </c>
      <c r="G52" s="24" t="s">
        <v>618</v>
      </c>
      <c r="H52" s="44">
        <v>41772</v>
      </c>
      <c r="I52" s="44">
        <v>41773</v>
      </c>
      <c r="J52" s="100">
        <v>800</v>
      </c>
      <c r="K52" s="7" t="str">
        <f t="shared" si="0"/>
        <v>DOWNLOAD</v>
      </c>
      <c r="L52" s="7" t="str">
        <f t="shared" si="1"/>
        <v>CV</v>
      </c>
      <c r="M52" s="34"/>
    </row>
    <row r="53" spans="1:13" ht="30" customHeight="1">
      <c r="A53" s="43">
        <f t="shared" si="2"/>
        <v>51</v>
      </c>
      <c r="B53" s="53">
        <v>233</v>
      </c>
      <c r="C53" s="32" t="s">
        <v>1309</v>
      </c>
      <c r="D53" s="55" t="s">
        <v>119</v>
      </c>
      <c r="E53" s="55" t="s">
        <v>53</v>
      </c>
      <c r="F53" s="45" t="s">
        <v>526</v>
      </c>
      <c r="G53" s="22" t="s">
        <v>1348</v>
      </c>
      <c r="H53" s="44">
        <v>41703</v>
      </c>
      <c r="I53" s="44">
        <v>41704</v>
      </c>
      <c r="J53" s="100">
        <v>125</v>
      </c>
      <c r="K53" s="7" t="str">
        <f t="shared" si="0"/>
        <v>DOWNLOAD</v>
      </c>
      <c r="L53" s="7" t="str">
        <f t="shared" si="1"/>
        <v>CV</v>
      </c>
      <c r="M53" s="34"/>
    </row>
    <row r="54" spans="1:13" ht="30" customHeight="1">
      <c r="A54" s="43">
        <f t="shared" si="2"/>
        <v>52</v>
      </c>
      <c r="B54" s="53">
        <v>240</v>
      </c>
      <c r="C54" s="44">
        <v>41652</v>
      </c>
      <c r="D54" s="14" t="s">
        <v>119</v>
      </c>
      <c r="E54" s="14" t="s">
        <v>53</v>
      </c>
      <c r="F54" s="45" t="s">
        <v>526</v>
      </c>
      <c r="G54" s="24" t="s">
        <v>614</v>
      </c>
      <c r="H54" s="44">
        <v>41717</v>
      </c>
      <c r="I54" s="44">
        <v>41718</v>
      </c>
      <c r="J54" s="100">
        <v>125</v>
      </c>
      <c r="K54" s="7" t="str">
        <f t="shared" si="0"/>
        <v>DOWNLOAD</v>
      </c>
      <c r="L54" s="7" t="str">
        <f t="shared" si="1"/>
        <v>CV</v>
      </c>
      <c r="M54" s="34"/>
    </row>
    <row r="55" spans="1:13" ht="30" customHeight="1">
      <c r="A55" s="43">
        <f t="shared" si="2"/>
        <v>53</v>
      </c>
      <c r="B55" s="53">
        <v>255</v>
      </c>
      <c r="C55" s="44">
        <v>41652</v>
      </c>
      <c r="D55" s="14" t="s">
        <v>119</v>
      </c>
      <c r="E55" s="14" t="s">
        <v>53</v>
      </c>
      <c r="F55" s="45" t="s">
        <v>526</v>
      </c>
      <c r="G55" s="24" t="s">
        <v>614</v>
      </c>
      <c r="H55" s="44">
        <v>41766</v>
      </c>
      <c r="I55" s="44">
        <v>41767</v>
      </c>
      <c r="J55" s="100">
        <v>125</v>
      </c>
      <c r="K55" s="7" t="str">
        <f t="shared" si="0"/>
        <v>DOWNLOAD</v>
      </c>
      <c r="L55" s="7" t="str">
        <f t="shared" si="1"/>
        <v>CV</v>
      </c>
      <c r="M55" s="34"/>
    </row>
    <row r="56" spans="1:13" ht="30" customHeight="1">
      <c r="A56" s="43">
        <f t="shared" si="2"/>
        <v>54</v>
      </c>
      <c r="B56" s="53">
        <v>407</v>
      </c>
      <c r="C56" s="44">
        <v>41654</v>
      </c>
      <c r="D56" s="55" t="s">
        <v>119</v>
      </c>
      <c r="E56" s="55" t="s">
        <v>53</v>
      </c>
      <c r="F56" s="45" t="s">
        <v>526</v>
      </c>
      <c r="G56" s="24" t="s">
        <v>590</v>
      </c>
      <c r="H56" s="44">
        <v>41730</v>
      </c>
      <c r="I56" s="44">
        <v>41731</v>
      </c>
      <c r="J56" s="100">
        <v>800</v>
      </c>
      <c r="K56" s="7" t="str">
        <f t="shared" si="0"/>
        <v>DOWNLOAD</v>
      </c>
      <c r="L56" s="7" t="str">
        <f t="shared" si="1"/>
        <v>CV</v>
      </c>
      <c r="M56" s="34"/>
    </row>
    <row r="57" spans="1:13" ht="30" customHeight="1">
      <c r="A57" s="43">
        <f t="shared" si="2"/>
        <v>55</v>
      </c>
      <c r="B57" s="53">
        <v>447</v>
      </c>
      <c r="C57" s="44">
        <v>41654</v>
      </c>
      <c r="D57" s="55" t="s">
        <v>1291</v>
      </c>
      <c r="E57" s="55" t="s">
        <v>1263</v>
      </c>
      <c r="F57" s="45" t="s">
        <v>639</v>
      </c>
      <c r="G57" s="24" t="s">
        <v>640</v>
      </c>
      <c r="H57" s="44">
        <v>41767</v>
      </c>
      <c r="I57" s="44">
        <v>41768</v>
      </c>
      <c r="J57" s="100">
        <v>1100</v>
      </c>
      <c r="K57" s="7" t="str">
        <f t="shared" si="0"/>
        <v>DOWNLOAD</v>
      </c>
      <c r="L57" s="7" t="str">
        <f t="shared" si="1"/>
        <v>CV</v>
      </c>
      <c r="M57" s="34"/>
    </row>
    <row r="58" spans="1:13" ht="30" customHeight="1">
      <c r="A58" s="43">
        <f t="shared" si="2"/>
        <v>56</v>
      </c>
      <c r="B58" s="53">
        <v>363</v>
      </c>
      <c r="C58" s="44">
        <v>41653</v>
      </c>
      <c r="D58" s="55" t="s">
        <v>19</v>
      </c>
      <c r="E58" s="55" t="s">
        <v>116</v>
      </c>
      <c r="F58" s="45" t="s">
        <v>572</v>
      </c>
      <c r="G58" s="24" t="s">
        <v>571</v>
      </c>
      <c r="H58" s="44">
        <v>41716</v>
      </c>
      <c r="I58" s="44">
        <v>41717</v>
      </c>
      <c r="J58" s="100">
        <v>800</v>
      </c>
      <c r="K58" s="7" t="str">
        <f t="shared" si="0"/>
        <v>DOWNLOAD</v>
      </c>
      <c r="L58" s="7" t="str">
        <f t="shared" si="1"/>
        <v>CV</v>
      </c>
      <c r="M58" s="34"/>
    </row>
    <row r="59" spans="1:13" ht="30" customHeight="1">
      <c r="A59" s="43">
        <f t="shared" si="2"/>
        <v>57</v>
      </c>
      <c r="B59" s="53">
        <v>730</v>
      </c>
      <c r="C59" s="44">
        <v>41660</v>
      </c>
      <c r="D59" s="55" t="s">
        <v>19</v>
      </c>
      <c r="E59" s="55" t="s">
        <v>1606</v>
      </c>
      <c r="F59" s="45" t="s">
        <v>641</v>
      </c>
      <c r="G59" s="24" t="s">
        <v>642</v>
      </c>
      <c r="H59" s="44">
        <v>41765</v>
      </c>
      <c r="I59" s="44">
        <v>41766</v>
      </c>
      <c r="J59" s="100">
        <v>800</v>
      </c>
      <c r="K59" s="7" t="str">
        <f t="shared" si="0"/>
        <v>DOWNLOAD</v>
      </c>
      <c r="L59" s="7" t="str">
        <f t="shared" si="1"/>
        <v>CV</v>
      </c>
      <c r="M59" s="34"/>
    </row>
    <row r="60" spans="1:13" ht="30" customHeight="1">
      <c r="A60" s="43">
        <f t="shared" si="2"/>
        <v>58</v>
      </c>
      <c r="B60" s="53">
        <v>733</v>
      </c>
      <c r="C60" s="44">
        <v>41660</v>
      </c>
      <c r="D60" s="55" t="s">
        <v>19</v>
      </c>
      <c r="E60" s="55" t="s">
        <v>1606</v>
      </c>
      <c r="F60" s="45" t="s">
        <v>641</v>
      </c>
      <c r="G60" s="24" t="s">
        <v>716</v>
      </c>
      <c r="H60" s="44">
        <v>41800</v>
      </c>
      <c r="I60" s="44">
        <v>41801</v>
      </c>
      <c r="J60" s="100">
        <v>800</v>
      </c>
      <c r="K60" s="7" t="str">
        <f t="shared" si="0"/>
        <v>DOWNLOAD</v>
      </c>
      <c r="L60" s="7" t="str">
        <f t="shared" si="1"/>
        <v>CV</v>
      </c>
      <c r="M60" s="34"/>
    </row>
    <row r="61" spans="1:13" ht="30" customHeight="1">
      <c r="A61" s="43">
        <f t="shared" si="2"/>
        <v>59</v>
      </c>
      <c r="B61" s="53">
        <v>735</v>
      </c>
      <c r="C61" s="44">
        <v>41660</v>
      </c>
      <c r="D61" s="55" t="s">
        <v>19</v>
      </c>
      <c r="E61" s="55" t="s">
        <v>1606</v>
      </c>
      <c r="F61" s="45" t="s">
        <v>641</v>
      </c>
      <c r="G61" s="24" t="s">
        <v>717</v>
      </c>
      <c r="H61" s="44">
        <v>41814</v>
      </c>
      <c r="I61" s="44">
        <v>41815</v>
      </c>
      <c r="J61" s="100">
        <v>800</v>
      </c>
      <c r="K61" s="7" t="str">
        <f t="shared" si="0"/>
        <v>DOWNLOAD</v>
      </c>
      <c r="L61" s="7" t="str">
        <f t="shared" si="1"/>
        <v>CV</v>
      </c>
      <c r="M61" s="34"/>
    </row>
    <row r="62" spans="1:13" ht="30" customHeight="1">
      <c r="A62" s="43">
        <f t="shared" si="2"/>
        <v>60</v>
      </c>
      <c r="B62" s="53">
        <v>394</v>
      </c>
      <c r="C62" s="44">
        <v>41654</v>
      </c>
      <c r="D62" s="55" t="s">
        <v>134</v>
      </c>
      <c r="E62" s="55" t="s">
        <v>53</v>
      </c>
      <c r="F62" s="45" t="s">
        <v>552</v>
      </c>
      <c r="G62" s="24" t="s">
        <v>553</v>
      </c>
      <c r="H62" s="44">
        <v>41723</v>
      </c>
      <c r="I62" s="44">
        <v>41724</v>
      </c>
      <c r="J62" s="100">
        <v>800</v>
      </c>
      <c r="K62" s="7" t="str">
        <f t="shared" si="0"/>
        <v>DOWNLOAD</v>
      </c>
      <c r="L62" s="7" t="str">
        <f t="shared" si="1"/>
        <v>CV</v>
      </c>
      <c r="M62" s="34"/>
    </row>
    <row r="63" spans="1:13" ht="30" customHeight="1">
      <c r="A63" s="43">
        <f t="shared" si="2"/>
        <v>61</v>
      </c>
      <c r="B63" s="53">
        <v>732</v>
      </c>
      <c r="C63" s="44">
        <v>41660</v>
      </c>
      <c r="D63" s="14" t="s">
        <v>134</v>
      </c>
      <c r="E63" s="14" t="s">
        <v>53</v>
      </c>
      <c r="F63" s="45" t="s">
        <v>552</v>
      </c>
      <c r="G63" s="22" t="s">
        <v>613</v>
      </c>
      <c r="H63" s="44">
        <v>41786</v>
      </c>
      <c r="I63" s="44">
        <v>41787</v>
      </c>
      <c r="J63" s="100">
        <v>800</v>
      </c>
      <c r="K63" s="7" t="str">
        <f t="shared" si="0"/>
        <v>DOWNLOAD</v>
      </c>
      <c r="L63" s="7" t="str">
        <f t="shared" si="1"/>
        <v>CV</v>
      </c>
      <c r="M63" s="34"/>
    </row>
    <row r="64" spans="1:13" ht="30" customHeight="1">
      <c r="A64" s="43">
        <f t="shared" si="2"/>
        <v>62</v>
      </c>
      <c r="B64" s="53">
        <v>304</v>
      </c>
      <c r="C64" s="44">
        <v>41653</v>
      </c>
      <c r="D64" s="55" t="s">
        <v>312</v>
      </c>
      <c r="E64" s="55" t="s">
        <v>313</v>
      </c>
      <c r="F64" s="45" t="s">
        <v>516</v>
      </c>
      <c r="G64" s="24" t="s">
        <v>515</v>
      </c>
      <c r="H64" s="44">
        <v>41688</v>
      </c>
      <c r="I64" s="44">
        <v>41689</v>
      </c>
      <c r="J64" s="100">
        <v>800</v>
      </c>
      <c r="K64" s="7" t="str">
        <f t="shared" si="0"/>
        <v>DOWNLOAD</v>
      </c>
      <c r="L64" s="7" t="str">
        <f t="shared" si="1"/>
        <v>CV</v>
      </c>
      <c r="M64" s="34"/>
    </row>
    <row r="65" spans="1:13" ht="30" customHeight="1">
      <c r="A65" s="43">
        <f t="shared" si="2"/>
        <v>63</v>
      </c>
      <c r="B65" s="53">
        <v>810</v>
      </c>
      <c r="C65" s="44">
        <v>41662</v>
      </c>
      <c r="D65" s="55" t="s">
        <v>1149</v>
      </c>
      <c r="E65" s="55" t="s">
        <v>1614</v>
      </c>
      <c r="F65" s="45" t="s">
        <v>479</v>
      </c>
      <c r="G65" s="22" t="s">
        <v>1355</v>
      </c>
      <c r="H65" s="44">
        <v>41681</v>
      </c>
      <c r="I65" s="44">
        <v>41681</v>
      </c>
      <c r="J65" s="100">
        <v>180</v>
      </c>
      <c r="K65" s="7" t="str">
        <f t="shared" si="0"/>
        <v>DOWNLOAD</v>
      </c>
      <c r="L65" s="7" t="str">
        <f t="shared" si="1"/>
        <v>CV</v>
      </c>
      <c r="M65" s="34"/>
    </row>
    <row r="66" spans="1:13" ht="30" customHeight="1">
      <c r="A66" s="43">
        <f t="shared" si="2"/>
        <v>64</v>
      </c>
      <c r="B66" s="53">
        <v>820</v>
      </c>
      <c r="C66" s="44">
        <v>41662</v>
      </c>
      <c r="D66" s="55" t="s">
        <v>1149</v>
      </c>
      <c r="E66" s="55" t="s">
        <v>1614</v>
      </c>
      <c r="F66" s="45" t="s">
        <v>479</v>
      </c>
      <c r="G66" s="22" t="s">
        <v>1356</v>
      </c>
      <c r="H66" s="44">
        <v>41681</v>
      </c>
      <c r="I66" s="44">
        <v>41681</v>
      </c>
      <c r="J66" s="100">
        <v>180</v>
      </c>
      <c r="K66" s="7" t="str">
        <f t="shared" si="0"/>
        <v>DOWNLOAD</v>
      </c>
      <c r="L66" s="7" t="str">
        <f t="shared" si="1"/>
        <v>CV</v>
      </c>
      <c r="M66" s="34"/>
    </row>
    <row r="67" spans="1:13" ht="30" customHeight="1">
      <c r="A67" s="43">
        <f t="shared" si="2"/>
        <v>65</v>
      </c>
      <c r="B67" s="53">
        <v>440</v>
      </c>
      <c r="C67" s="44">
        <v>41654</v>
      </c>
      <c r="D67" s="55" t="s">
        <v>210</v>
      </c>
      <c r="E67" s="55" t="s">
        <v>116</v>
      </c>
      <c r="F67" s="45" t="s">
        <v>498</v>
      </c>
      <c r="G67" s="24" t="s">
        <v>499</v>
      </c>
      <c r="H67" s="44">
        <v>41681</v>
      </c>
      <c r="I67" s="44">
        <v>41682</v>
      </c>
      <c r="J67" s="100">
        <v>160</v>
      </c>
      <c r="K67" s="7" t="str">
        <f t="shared" si="0"/>
        <v>DOWNLOAD</v>
      </c>
      <c r="L67" s="7" t="str">
        <f t="shared" si="1"/>
        <v>CV</v>
      </c>
      <c r="M67" s="34"/>
    </row>
    <row r="68" spans="1:13" ht="30" customHeight="1">
      <c r="A68" s="43">
        <f t="shared" si="2"/>
        <v>66</v>
      </c>
      <c r="B68" s="53">
        <v>828</v>
      </c>
      <c r="C68" s="44">
        <v>41663</v>
      </c>
      <c r="D68" s="14" t="s">
        <v>1316</v>
      </c>
      <c r="E68" s="14" t="s">
        <v>15</v>
      </c>
      <c r="F68" s="45" t="s">
        <v>1536</v>
      </c>
      <c r="G68" s="22" t="s">
        <v>1358</v>
      </c>
      <c r="H68" s="44">
        <v>41668</v>
      </c>
      <c r="I68" s="44">
        <v>41670</v>
      </c>
      <c r="J68" s="100">
        <v>0</v>
      </c>
      <c r="K68" s="7" t="str">
        <f aca="true" t="shared" si="3" ref="K68:K100">HYPERLINK(CONCATENATE("http://trasparenza.cefpas.it/wp-content/uploads/2014/LETTERE_DOCENTI/2014/gennaio/",B68,"_",D68,"_",LEFT(E68,1),".pdf"),"DOWNLOAD")</f>
        <v>DOWNLOAD</v>
      </c>
      <c r="L68" s="7" t="str">
        <f aca="true" t="shared" si="4" ref="L68:L100">HYPERLINK(CONCATENATE("http://trasparenza.cefpas.it/wp-content/uploads/2015/CV_DOCENTI/",D68,"_",E68,"_","CV",".pdf"),"CV")</f>
        <v>CV</v>
      </c>
      <c r="M68" s="108" t="s">
        <v>1359</v>
      </c>
    </row>
    <row r="69" spans="1:13" ht="30" customHeight="1">
      <c r="A69" s="43">
        <f aca="true" t="shared" si="5" ref="A69:A100">SUM(A68+1)</f>
        <v>67</v>
      </c>
      <c r="B69" s="53">
        <v>234</v>
      </c>
      <c r="C69" s="32" t="s">
        <v>1309</v>
      </c>
      <c r="D69" s="14" t="s">
        <v>123</v>
      </c>
      <c r="E69" s="14" t="s">
        <v>1615</v>
      </c>
      <c r="F69" s="45" t="s">
        <v>528</v>
      </c>
      <c r="G69" s="22" t="s">
        <v>1348</v>
      </c>
      <c r="H69" s="44">
        <v>41703</v>
      </c>
      <c r="I69" s="44">
        <v>41704</v>
      </c>
      <c r="J69" s="100">
        <v>125</v>
      </c>
      <c r="K69" s="7" t="str">
        <f t="shared" si="3"/>
        <v>DOWNLOAD</v>
      </c>
      <c r="L69" s="7" t="str">
        <f t="shared" si="4"/>
        <v>CV</v>
      </c>
      <c r="M69" s="34"/>
    </row>
    <row r="70" spans="1:13" ht="30" customHeight="1">
      <c r="A70" s="43">
        <f t="shared" si="5"/>
        <v>68</v>
      </c>
      <c r="B70" s="53">
        <v>254</v>
      </c>
      <c r="C70" s="44">
        <v>41652</v>
      </c>
      <c r="D70" s="55" t="s">
        <v>123</v>
      </c>
      <c r="E70" s="55" t="s">
        <v>1615</v>
      </c>
      <c r="F70" s="45" t="s">
        <v>528</v>
      </c>
      <c r="G70" s="24" t="s">
        <v>607</v>
      </c>
      <c r="H70" s="44">
        <v>41766</v>
      </c>
      <c r="I70" s="44">
        <v>41767</v>
      </c>
      <c r="J70" s="100">
        <v>125</v>
      </c>
      <c r="K70" s="7" t="str">
        <f t="shared" si="3"/>
        <v>DOWNLOAD</v>
      </c>
      <c r="L70" s="7" t="str">
        <f t="shared" si="4"/>
        <v>CV</v>
      </c>
      <c r="M70" s="34"/>
    </row>
    <row r="71" spans="1:13" ht="30" customHeight="1">
      <c r="A71" s="43">
        <f t="shared" si="5"/>
        <v>69</v>
      </c>
      <c r="B71" s="53">
        <v>303</v>
      </c>
      <c r="C71" s="44">
        <v>41653</v>
      </c>
      <c r="D71" s="55" t="s">
        <v>147</v>
      </c>
      <c r="E71" s="55" t="s">
        <v>21</v>
      </c>
      <c r="F71" s="45" t="s">
        <v>514</v>
      </c>
      <c r="G71" s="24" t="s">
        <v>515</v>
      </c>
      <c r="H71" s="44">
        <v>41688</v>
      </c>
      <c r="I71" s="44">
        <v>41689</v>
      </c>
      <c r="J71" s="100">
        <v>800</v>
      </c>
      <c r="K71" s="7" t="str">
        <f t="shared" si="3"/>
        <v>DOWNLOAD</v>
      </c>
      <c r="L71" s="7" t="str">
        <f t="shared" si="4"/>
        <v>CV</v>
      </c>
      <c r="M71" s="34"/>
    </row>
    <row r="72" spans="1:13" ht="30" customHeight="1">
      <c r="A72" s="43">
        <f t="shared" si="5"/>
        <v>70</v>
      </c>
      <c r="B72" s="53">
        <v>419</v>
      </c>
      <c r="C72" s="44">
        <v>41654</v>
      </c>
      <c r="D72" s="55" t="s">
        <v>202</v>
      </c>
      <c r="E72" s="55" t="s">
        <v>53</v>
      </c>
      <c r="F72" s="45" t="s">
        <v>631</v>
      </c>
      <c r="G72" s="24" t="s">
        <v>630</v>
      </c>
      <c r="H72" s="44">
        <v>41765</v>
      </c>
      <c r="I72" s="44">
        <v>41766</v>
      </c>
      <c r="J72" s="100">
        <v>800</v>
      </c>
      <c r="K72" s="7" t="str">
        <f t="shared" si="3"/>
        <v>DOWNLOAD</v>
      </c>
      <c r="L72" s="7" t="str">
        <f t="shared" si="4"/>
        <v>CV</v>
      </c>
      <c r="M72" s="34"/>
    </row>
    <row r="73" spans="1:13" ht="30" customHeight="1">
      <c r="A73" s="43">
        <f t="shared" si="5"/>
        <v>71</v>
      </c>
      <c r="B73" s="53">
        <v>492</v>
      </c>
      <c r="C73" s="44">
        <v>41655</v>
      </c>
      <c r="D73" s="14" t="s">
        <v>279</v>
      </c>
      <c r="E73" s="14" t="s">
        <v>280</v>
      </c>
      <c r="F73" s="62" t="s">
        <v>1593</v>
      </c>
      <c r="G73" s="22" t="s">
        <v>488</v>
      </c>
      <c r="H73" s="44">
        <v>41697</v>
      </c>
      <c r="I73" s="44">
        <v>41697</v>
      </c>
      <c r="J73" s="100">
        <v>100</v>
      </c>
      <c r="K73" s="7" t="str">
        <f t="shared" si="3"/>
        <v>DOWNLOAD</v>
      </c>
      <c r="L73" s="7" t="str">
        <f t="shared" si="4"/>
        <v>CV</v>
      </c>
      <c r="M73" s="34"/>
    </row>
    <row r="74" spans="1:13" ht="30" customHeight="1">
      <c r="A74" s="43">
        <f t="shared" si="5"/>
        <v>72</v>
      </c>
      <c r="B74" s="53">
        <v>232</v>
      </c>
      <c r="C74" s="32" t="s">
        <v>1309</v>
      </c>
      <c r="D74" s="14" t="s">
        <v>14</v>
      </c>
      <c r="E74" s="14" t="s">
        <v>116</v>
      </c>
      <c r="F74" s="45" t="s">
        <v>704</v>
      </c>
      <c r="G74" s="22" t="s">
        <v>1348</v>
      </c>
      <c r="H74" s="44">
        <v>41703</v>
      </c>
      <c r="I74" s="44">
        <v>41704</v>
      </c>
      <c r="J74" s="100">
        <v>125</v>
      </c>
      <c r="K74" s="7" t="str">
        <f t="shared" si="3"/>
        <v>DOWNLOAD</v>
      </c>
      <c r="L74" s="7" t="str">
        <f t="shared" si="4"/>
        <v>CV</v>
      </c>
      <c r="M74" s="34"/>
    </row>
    <row r="75" spans="1:13" ht="30" customHeight="1">
      <c r="A75" s="43">
        <f t="shared" si="5"/>
        <v>73</v>
      </c>
      <c r="B75" s="53">
        <v>803</v>
      </c>
      <c r="C75" s="44">
        <v>41662</v>
      </c>
      <c r="D75" s="14" t="s">
        <v>1216</v>
      </c>
      <c r="E75" s="14" t="s">
        <v>164</v>
      </c>
      <c r="F75" s="45" t="s">
        <v>461</v>
      </c>
      <c r="G75" s="22" t="s">
        <v>1352</v>
      </c>
      <c r="H75" s="44">
        <v>41667</v>
      </c>
      <c r="I75" s="44">
        <v>41674</v>
      </c>
      <c r="J75" s="100">
        <v>540</v>
      </c>
      <c r="K75" s="7" t="str">
        <f t="shared" si="3"/>
        <v>DOWNLOAD</v>
      </c>
      <c r="L75" s="7" t="str">
        <f t="shared" si="4"/>
        <v>CV</v>
      </c>
      <c r="M75" s="34"/>
    </row>
    <row r="76" spans="1:13" ht="30" customHeight="1">
      <c r="A76" s="43">
        <f t="shared" si="5"/>
        <v>74</v>
      </c>
      <c r="B76" s="53">
        <v>813</v>
      </c>
      <c r="C76" s="44">
        <v>41662</v>
      </c>
      <c r="D76" s="55" t="s">
        <v>1216</v>
      </c>
      <c r="E76" s="55" t="s">
        <v>164</v>
      </c>
      <c r="F76" s="45" t="s">
        <v>461</v>
      </c>
      <c r="G76" s="22" t="s">
        <v>1351</v>
      </c>
      <c r="H76" s="44">
        <v>41667</v>
      </c>
      <c r="I76" s="44">
        <v>41674</v>
      </c>
      <c r="J76" s="100">
        <v>540</v>
      </c>
      <c r="K76" s="7" t="str">
        <f t="shared" si="3"/>
        <v>DOWNLOAD</v>
      </c>
      <c r="L76" s="7" t="str">
        <f t="shared" si="4"/>
        <v>CV</v>
      </c>
      <c r="M76" s="34"/>
    </row>
    <row r="77" spans="1:13" ht="30" customHeight="1">
      <c r="A77" s="43">
        <f t="shared" si="5"/>
        <v>75</v>
      </c>
      <c r="B77" s="53">
        <v>416</v>
      </c>
      <c r="C77" s="44">
        <v>41654</v>
      </c>
      <c r="D77" s="55" t="s">
        <v>40</v>
      </c>
      <c r="E77" s="55" t="s">
        <v>36</v>
      </c>
      <c r="F77" s="45" t="s">
        <v>634</v>
      </c>
      <c r="G77" s="24" t="s">
        <v>620</v>
      </c>
      <c r="H77" s="44">
        <v>41786</v>
      </c>
      <c r="I77" s="44">
        <v>41787</v>
      </c>
      <c r="J77" s="100">
        <v>800</v>
      </c>
      <c r="K77" s="7" t="str">
        <f t="shared" si="3"/>
        <v>DOWNLOAD</v>
      </c>
      <c r="L77" s="7" t="str">
        <f t="shared" si="4"/>
        <v>CV</v>
      </c>
      <c r="M77" s="34"/>
    </row>
    <row r="78" spans="1:13" ht="30" customHeight="1">
      <c r="A78" s="43">
        <f t="shared" si="5"/>
        <v>76</v>
      </c>
      <c r="B78" s="53">
        <v>806</v>
      </c>
      <c r="C78" s="44">
        <v>41662</v>
      </c>
      <c r="D78" s="55" t="s">
        <v>1246</v>
      </c>
      <c r="E78" s="55" t="s">
        <v>265</v>
      </c>
      <c r="F78" s="45" t="s">
        <v>477</v>
      </c>
      <c r="G78" s="24" t="s">
        <v>463</v>
      </c>
      <c r="H78" s="44">
        <v>41676</v>
      </c>
      <c r="I78" s="44">
        <v>41676</v>
      </c>
      <c r="J78" s="100">
        <v>270</v>
      </c>
      <c r="K78" s="7" t="str">
        <f t="shared" si="3"/>
        <v>DOWNLOAD</v>
      </c>
      <c r="L78" s="7" t="str">
        <f t="shared" si="4"/>
        <v>CV</v>
      </c>
      <c r="M78" s="34"/>
    </row>
    <row r="79" spans="1:13" ht="30" customHeight="1">
      <c r="A79" s="43">
        <f t="shared" si="5"/>
        <v>77</v>
      </c>
      <c r="B79" s="53">
        <v>818</v>
      </c>
      <c r="C79" s="44">
        <v>41662</v>
      </c>
      <c r="D79" s="55" t="s">
        <v>1246</v>
      </c>
      <c r="E79" s="55" t="s">
        <v>265</v>
      </c>
      <c r="F79" s="45" t="s">
        <v>477</v>
      </c>
      <c r="G79" s="24" t="s">
        <v>508</v>
      </c>
      <c r="H79" s="44">
        <v>41680</v>
      </c>
      <c r="I79" s="44">
        <v>41680</v>
      </c>
      <c r="J79" s="100">
        <v>270</v>
      </c>
      <c r="K79" s="7" t="str">
        <f t="shared" si="3"/>
        <v>DOWNLOAD</v>
      </c>
      <c r="L79" s="7" t="str">
        <f t="shared" si="4"/>
        <v>CV</v>
      </c>
      <c r="M79" s="34"/>
    </row>
    <row r="80" spans="1:13" ht="30" customHeight="1">
      <c r="A80" s="43">
        <f t="shared" si="5"/>
        <v>78</v>
      </c>
      <c r="B80" s="53">
        <v>353</v>
      </c>
      <c r="C80" s="44">
        <v>41653</v>
      </c>
      <c r="D80" s="55" t="s">
        <v>128</v>
      </c>
      <c r="E80" s="55" t="s">
        <v>18</v>
      </c>
      <c r="F80" s="45" t="s">
        <v>564</v>
      </c>
      <c r="G80" s="24" t="s">
        <v>565</v>
      </c>
      <c r="H80" s="44">
        <v>41702</v>
      </c>
      <c r="I80" s="44">
        <v>41703</v>
      </c>
      <c r="J80" s="100">
        <v>800</v>
      </c>
      <c r="K80" s="7" t="str">
        <f t="shared" si="3"/>
        <v>DOWNLOAD</v>
      </c>
      <c r="L80" s="7" t="str">
        <f t="shared" si="4"/>
        <v>CV</v>
      </c>
      <c r="M80" s="34"/>
    </row>
    <row r="81" spans="1:13" ht="30" customHeight="1">
      <c r="A81" s="43">
        <f t="shared" si="5"/>
        <v>79</v>
      </c>
      <c r="B81" s="53">
        <v>134</v>
      </c>
      <c r="C81" s="32" t="s">
        <v>1308</v>
      </c>
      <c r="D81" s="55" t="s">
        <v>6</v>
      </c>
      <c r="E81" s="55" t="s">
        <v>7</v>
      </c>
      <c r="F81" s="45" t="s">
        <v>561</v>
      </c>
      <c r="G81" s="24" t="s">
        <v>562</v>
      </c>
      <c r="H81" s="44">
        <v>41703</v>
      </c>
      <c r="I81" s="44">
        <v>41704</v>
      </c>
      <c r="J81" s="100">
        <v>800</v>
      </c>
      <c r="K81" s="7" t="str">
        <f t="shared" si="3"/>
        <v>DOWNLOAD</v>
      </c>
      <c r="L81" s="7" t="str">
        <f t="shared" si="4"/>
        <v>CV</v>
      </c>
      <c r="M81" s="34"/>
    </row>
    <row r="82" spans="1:13" ht="30" customHeight="1">
      <c r="A82" s="43">
        <f t="shared" si="5"/>
        <v>80</v>
      </c>
      <c r="B82" s="53">
        <v>236</v>
      </c>
      <c r="C82" s="44">
        <v>41652</v>
      </c>
      <c r="D82" s="55" t="s">
        <v>6</v>
      </c>
      <c r="E82" s="55" t="s">
        <v>7</v>
      </c>
      <c r="F82" s="45" t="s">
        <v>561</v>
      </c>
      <c r="G82" s="24" t="s">
        <v>575</v>
      </c>
      <c r="H82" s="44">
        <v>41717</v>
      </c>
      <c r="I82" s="44">
        <v>41718</v>
      </c>
      <c r="J82" s="100">
        <v>800</v>
      </c>
      <c r="K82" s="7" t="str">
        <f t="shared" si="3"/>
        <v>DOWNLOAD</v>
      </c>
      <c r="L82" s="7" t="str">
        <f t="shared" si="4"/>
        <v>CV</v>
      </c>
      <c r="M82" s="34"/>
    </row>
    <row r="83" spans="1:13" ht="30" customHeight="1">
      <c r="A83" s="43">
        <f t="shared" si="5"/>
        <v>81</v>
      </c>
      <c r="B83" s="53">
        <v>252</v>
      </c>
      <c r="C83" s="44">
        <v>41652</v>
      </c>
      <c r="D83" s="55" t="s">
        <v>6</v>
      </c>
      <c r="E83" s="55" t="s">
        <v>7</v>
      </c>
      <c r="F83" s="45" t="s">
        <v>561</v>
      </c>
      <c r="G83" s="24" t="s">
        <v>606</v>
      </c>
      <c r="H83" s="44">
        <v>41766</v>
      </c>
      <c r="I83" s="44">
        <v>41767</v>
      </c>
      <c r="J83" s="100">
        <v>800</v>
      </c>
      <c r="K83" s="7" t="str">
        <f t="shared" si="3"/>
        <v>DOWNLOAD</v>
      </c>
      <c r="L83" s="7" t="str">
        <f t="shared" si="4"/>
        <v>CV</v>
      </c>
      <c r="M83" s="34"/>
    </row>
    <row r="84" spans="1:13" ht="30" customHeight="1">
      <c r="A84" s="43">
        <f t="shared" si="5"/>
        <v>82</v>
      </c>
      <c r="B84" s="53">
        <v>302</v>
      </c>
      <c r="C84" s="44">
        <v>41653</v>
      </c>
      <c r="D84" s="55" t="s">
        <v>6</v>
      </c>
      <c r="E84" s="55" t="s">
        <v>8</v>
      </c>
      <c r="F84" s="45" t="s">
        <v>457</v>
      </c>
      <c r="G84" s="24" t="s">
        <v>518</v>
      </c>
      <c r="H84" s="44">
        <v>41688</v>
      </c>
      <c r="I84" s="44">
        <v>41689</v>
      </c>
      <c r="J84" s="100">
        <v>800</v>
      </c>
      <c r="K84" s="7" t="str">
        <f t="shared" si="3"/>
        <v>DOWNLOAD</v>
      </c>
      <c r="L84" s="7" t="str">
        <f t="shared" si="4"/>
        <v>CV</v>
      </c>
      <c r="M84" s="34"/>
    </row>
    <row r="85" spans="1:13" ht="30" customHeight="1">
      <c r="A85" s="43">
        <f t="shared" si="5"/>
        <v>83</v>
      </c>
      <c r="B85" s="53">
        <v>352</v>
      </c>
      <c r="C85" s="44">
        <v>41653</v>
      </c>
      <c r="D85" s="55" t="s">
        <v>6</v>
      </c>
      <c r="E85" s="55" t="s">
        <v>8</v>
      </c>
      <c r="F85" s="45" t="s">
        <v>457</v>
      </c>
      <c r="G85" s="24" t="s">
        <v>563</v>
      </c>
      <c r="H85" s="44">
        <v>41702</v>
      </c>
      <c r="I85" s="44">
        <v>41703</v>
      </c>
      <c r="J85" s="100">
        <v>800</v>
      </c>
      <c r="K85" s="7" t="str">
        <f t="shared" si="3"/>
        <v>DOWNLOAD</v>
      </c>
      <c r="L85" s="7" t="str">
        <f t="shared" si="4"/>
        <v>CV</v>
      </c>
      <c r="M85" s="34"/>
    </row>
    <row r="86" spans="1:13" ht="30" customHeight="1">
      <c r="A86" s="43">
        <f t="shared" si="5"/>
        <v>84</v>
      </c>
      <c r="B86" s="53">
        <v>467</v>
      </c>
      <c r="C86" s="44">
        <v>41655</v>
      </c>
      <c r="D86" s="55" t="s">
        <v>6</v>
      </c>
      <c r="E86" s="55" t="s">
        <v>8</v>
      </c>
      <c r="F86" s="45" t="s">
        <v>457</v>
      </c>
      <c r="G86" s="24" t="s">
        <v>458</v>
      </c>
      <c r="H86" s="44">
        <v>41660</v>
      </c>
      <c r="I86" s="44">
        <v>41660</v>
      </c>
      <c r="J86" s="100">
        <v>200</v>
      </c>
      <c r="K86" s="7" t="str">
        <f t="shared" si="3"/>
        <v>DOWNLOAD</v>
      </c>
      <c r="L86" s="7" t="str">
        <f t="shared" si="4"/>
        <v>CV</v>
      </c>
      <c r="M86" s="34"/>
    </row>
    <row r="87" spans="1:13" ht="30" customHeight="1">
      <c r="A87" s="43">
        <f t="shared" si="5"/>
        <v>85</v>
      </c>
      <c r="B87" s="53">
        <v>728</v>
      </c>
      <c r="C87" s="44">
        <v>41660</v>
      </c>
      <c r="D87" s="55" t="s">
        <v>6</v>
      </c>
      <c r="E87" s="55" t="s">
        <v>8</v>
      </c>
      <c r="F87" s="45" t="s">
        <v>457</v>
      </c>
      <c r="G87" s="24" t="s">
        <v>593</v>
      </c>
      <c r="H87" s="44">
        <v>41730</v>
      </c>
      <c r="I87" s="44">
        <v>41731</v>
      </c>
      <c r="J87" s="100">
        <v>800</v>
      </c>
      <c r="K87" s="7" t="str">
        <f t="shared" si="3"/>
        <v>DOWNLOAD</v>
      </c>
      <c r="L87" s="7" t="str">
        <f t="shared" si="4"/>
        <v>CV</v>
      </c>
      <c r="M87" s="34"/>
    </row>
    <row r="88" spans="1:13" ht="30" customHeight="1">
      <c r="A88" s="43">
        <f t="shared" si="5"/>
        <v>86</v>
      </c>
      <c r="B88" s="53">
        <v>823</v>
      </c>
      <c r="C88" s="44">
        <v>41662</v>
      </c>
      <c r="D88" s="55" t="s">
        <v>6</v>
      </c>
      <c r="E88" s="55" t="s">
        <v>8</v>
      </c>
      <c r="F88" s="45" t="s">
        <v>457</v>
      </c>
      <c r="G88" s="24" t="s">
        <v>459</v>
      </c>
      <c r="H88" s="44">
        <v>41669</v>
      </c>
      <c r="I88" s="44">
        <v>41669</v>
      </c>
      <c r="J88" s="100">
        <v>200</v>
      </c>
      <c r="K88" s="7" t="str">
        <f t="shared" si="3"/>
        <v>DOWNLOAD</v>
      </c>
      <c r="L88" s="7" t="str">
        <f t="shared" si="4"/>
        <v>CV</v>
      </c>
      <c r="M88" s="34"/>
    </row>
    <row r="89" spans="1:13" ht="30" customHeight="1">
      <c r="A89" s="43">
        <f t="shared" si="5"/>
        <v>87</v>
      </c>
      <c r="B89" s="53">
        <v>241</v>
      </c>
      <c r="C89" s="44">
        <v>41652</v>
      </c>
      <c r="D89" s="55" t="s">
        <v>120</v>
      </c>
      <c r="E89" s="55" t="s">
        <v>121</v>
      </c>
      <c r="F89" s="45" t="s">
        <v>531</v>
      </c>
      <c r="G89" s="22" t="s">
        <v>1395</v>
      </c>
      <c r="H89" s="44">
        <v>41717</v>
      </c>
      <c r="I89" s="44">
        <v>41718</v>
      </c>
      <c r="J89" s="100">
        <v>125</v>
      </c>
      <c r="K89" s="7" t="str">
        <f t="shared" si="3"/>
        <v>DOWNLOAD</v>
      </c>
      <c r="L89" s="7" t="str">
        <f t="shared" si="4"/>
        <v>CV</v>
      </c>
      <c r="M89" s="34"/>
    </row>
    <row r="90" spans="1:13" ht="30" customHeight="1">
      <c r="A90" s="43">
        <f t="shared" si="5"/>
        <v>88</v>
      </c>
      <c r="B90" s="53">
        <v>253</v>
      </c>
      <c r="C90" s="44">
        <v>41652</v>
      </c>
      <c r="D90" s="55" t="s">
        <v>16</v>
      </c>
      <c r="E90" s="55" t="s">
        <v>17</v>
      </c>
      <c r="F90" s="45" t="s">
        <v>595</v>
      </c>
      <c r="G90" s="24" t="s">
        <v>607</v>
      </c>
      <c r="H90" s="44">
        <v>41766</v>
      </c>
      <c r="I90" s="44">
        <v>41767</v>
      </c>
      <c r="J90" s="100">
        <v>125</v>
      </c>
      <c r="K90" s="7" t="str">
        <f t="shared" si="3"/>
        <v>DOWNLOAD</v>
      </c>
      <c r="L90" s="7" t="str">
        <f t="shared" si="4"/>
        <v>CV</v>
      </c>
      <c r="M90" s="34"/>
    </row>
    <row r="91" spans="1:13" ht="30" customHeight="1">
      <c r="A91" s="43">
        <f t="shared" si="5"/>
        <v>89</v>
      </c>
      <c r="B91" s="53">
        <v>409</v>
      </c>
      <c r="C91" s="44">
        <v>41654</v>
      </c>
      <c r="D91" s="55" t="s">
        <v>16</v>
      </c>
      <c r="E91" s="55" t="s">
        <v>17</v>
      </c>
      <c r="F91" s="45" t="s">
        <v>595</v>
      </c>
      <c r="G91" s="24" t="s">
        <v>590</v>
      </c>
      <c r="H91" s="44">
        <v>41730</v>
      </c>
      <c r="I91" s="44">
        <v>41731</v>
      </c>
      <c r="J91" s="100">
        <v>800</v>
      </c>
      <c r="K91" s="7" t="str">
        <f t="shared" si="3"/>
        <v>DOWNLOAD</v>
      </c>
      <c r="L91" s="7" t="str">
        <f t="shared" si="4"/>
        <v>CV</v>
      </c>
      <c r="M91" s="34"/>
    </row>
    <row r="92" spans="1:13" ht="30" customHeight="1">
      <c r="A92" s="43">
        <f t="shared" si="5"/>
        <v>90</v>
      </c>
      <c r="B92" s="53">
        <v>490</v>
      </c>
      <c r="C92" s="44">
        <v>41655</v>
      </c>
      <c r="D92" s="55" t="s">
        <v>1271</v>
      </c>
      <c r="E92" s="55" t="s">
        <v>382</v>
      </c>
      <c r="F92" s="45" t="s">
        <v>494</v>
      </c>
      <c r="G92" s="24" t="s">
        <v>495</v>
      </c>
      <c r="H92" s="44">
        <v>41696</v>
      </c>
      <c r="I92" s="44">
        <v>41975</v>
      </c>
      <c r="J92" s="100">
        <v>1400</v>
      </c>
      <c r="K92" s="7" t="str">
        <f t="shared" si="3"/>
        <v>DOWNLOAD</v>
      </c>
      <c r="L92" s="7" t="str">
        <f t="shared" si="4"/>
        <v>CV</v>
      </c>
      <c r="M92" s="34"/>
    </row>
    <row r="93" spans="1:13" ht="30" customHeight="1">
      <c r="A93" s="43">
        <f t="shared" si="5"/>
        <v>91</v>
      </c>
      <c r="B93" s="53">
        <v>412</v>
      </c>
      <c r="C93" s="44">
        <v>41654</v>
      </c>
      <c r="D93" s="55" t="s">
        <v>266</v>
      </c>
      <c r="E93" s="55" t="s">
        <v>267</v>
      </c>
      <c r="F93" s="45" t="s">
        <v>599</v>
      </c>
      <c r="G93" s="24" t="s">
        <v>598</v>
      </c>
      <c r="H93" s="44">
        <v>41744</v>
      </c>
      <c r="I93" s="44">
        <v>41745</v>
      </c>
      <c r="J93" s="100">
        <v>800</v>
      </c>
      <c r="K93" s="7" t="str">
        <f t="shared" si="3"/>
        <v>DOWNLOAD</v>
      </c>
      <c r="L93" s="7" t="str">
        <f t="shared" si="4"/>
        <v>CV</v>
      </c>
      <c r="M93" s="34"/>
    </row>
    <row r="94" spans="1:13" ht="30" customHeight="1">
      <c r="A94" s="43">
        <f t="shared" si="5"/>
        <v>92</v>
      </c>
      <c r="B94" s="53">
        <v>811</v>
      </c>
      <c r="C94" s="44">
        <v>41662</v>
      </c>
      <c r="D94" s="14" t="s">
        <v>1314</v>
      </c>
      <c r="E94" s="14" t="s">
        <v>1315</v>
      </c>
      <c r="F94" s="45" t="s">
        <v>1532</v>
      </c>
      <c r="G94" s="24" t="s">
        <v>463</v>
      </c>
      <c r="H94" s="44">
        <v>41669</v>
      </c>
      <c r="I94" s="44">
        <v>41675</v>
      </c>
      <c r="J94" s="100">
        <v>270</v>
      </c>
      <c r="K94" s="7" t="str">
        <f t="shared" si="3"/>
        <v>DOWNLOAD</v>
      </c>
      <c r="L94" s="7" t="str">
        <f t="shared" si="4"/>
        <v>CV</v>
      </c>
      <c r="M94" s="34"/>
    </row>
    <row r="95" spans="1:13" ht="30" customHeight="1">
      <c r="A95" s="43">
        <f t="shared" si="5"/>
        <v>93</v>
      </c>
      <c r="B95" s="43">
        <v>358</v>
      </c>
      <c r="C95" s="44">
        <v>41653</v>
      </c>
      <c r="D95" s="55" t="s">
        <v>137</v>
      </c>
      <c r="E95" s="55" t="s">
        <v>1607</v>
      </c>
      <c r="F95" s="45" t="s">
        <v>570</v>
      </c>
      <c r="G95" s="24" t="s">
        <v>571</v>
      </c>
      <c r="H95" s="44">
        <v>41716</v>
      </c>
      <c r="I95" s="44">
        <v>41717</v>
      </c>
      <c r="J95" s="100">
        <v>800</v>
      </c>
      <c r="K95" s="7" t="str">
        <f t="shared" si="3"/>
        <v>DOWNLOAD</v>
      </c>
      <c r="L95" s="7" t="str">
        <f t="shared" si="4"/>
        <v>CV</v>
      </c>
      <c r="M95" s="34"/>
    </row>
    <row r="96" spans="1:13" ht="30" customHeight="1">
      <c r="A96" s="43">
        <f t="shared" si="5"/>
        <v>94</v>
      </c>
      <c r="B96" s="43">
        <v>466</v>
      </c>
      <c r="C96" s="44">
        <v>41654</v>
      </c>
      <c r="D96" s="55" t="s">
        <v>1215</v>
      </c>
      <c r="E96" s="55" t="s">
        <v>411</v>
      </c>
      <c r="F96" s="45" t="s">
        <v>455</v>
      </c>
      <c r="G96" s="24" t="s">
        <v>456</v>
      </c>
      <c r="H96" s="44">
        <v>41669</v>
      </c>
      <c r="I96" s="44">
        <v>41670</v>
      </c>
      <c r="J96" s="100">
        <v>875</v>
      </c>
      <c r="K96" s="7" t="str">
        <f t="shared" si="3"/>
        <v>DOWNLOAD</v>
      </c>
      <c r="L96" s="7" t="str">
        <f t="shared" si="4"/>
        <v>CV</v>
      </c>
      <c r="M96" s="34"/>
    </row>
    <row r="97" spans="1:13" ht="30" customHeight="1">
      <c r="A97" s="43">
        <f t="shared" si="5"/>
        <v>95</v>
      </c>
      <c r="B97" s="43">
        <v>422</v>
      </c>
      <c r="C97" s="44">
        <v>41654</v>
      </c>
      <c r="D97" s="55" t="s">
        <v>1266</v>
      </c>
      <c r="E97" s="55" t="s">
        <v>13</v>
      </c>
      <c r="F97" s="45" t="s">
        <v>633</v>
      </c>
      <c r="G97" s="24" t="s">
        <v>620</v>
      </c>
      <c r="H97" s="44">
        <v>41786</v>
      </c>
      <c r="I97" s="44">
        <v>41787</v>
      </c>
      <c r="J97" s="100">
        <v>800</v>
      </c>
      <c r="K97" s="7" t="str">
        <f t="shared" si="3"/>
        <v>DOWNLOAD</v>
      </c>
      <c r="L97" s="7" t="str">
        <f t="shared" si="4"/>
        <v>CV</v>
      </c>
      <c r="M97" s="34"/>
    </row>
    <row r="98" spans="1:13" ht="30" customHeight="1">
      <c r="A98" s="43">
        <f t="shared" si="5"/>
        <v>96</v>
      </c>
      <c r="B98" s="43">
        <v>408</v>
      </c>
      <c r="C98" s="44">
        <v>41654</v>
      </c>
      <c r="D98" s="55" t="s">
        <v>1616</v>
      </c>
      <c r="E98" s="55" t="s">
        <v>64</v>
      </c>
      <c r="F98" s="45" t="s">
        <v>596</v>
      </c>
      <c r="G98" s="24" t="s">
        <v>590</v>
      </c>
      <c r="H98" s="44">
        <v>41730</v>
      </c>
      <c r="I98" s="44">
        <v>41731</v>
      </c>
      <c r="J98" s="100">
        <v>800</v>
      </c>
      <c r="K98" s="7" t="str">
        <f t="shared" si="3"/>
        <v>DOWNLOAD</v>
      </c>
      <c r="L98" s="7" t="str">
        <f t="shared" si="4"/>
        <v>CV</v>
      </c>
      <c r="M98" s="34"/>
    </row>
    <row r="99" spans="1:13" ht="30" customHeight="1">
      <c r="A99" s="43">
        <f t="shared" si="5"/>
        <v>97</v>
      </c>
      <c r="B99" s="43">
        <v>807</v>
      </c>
      <c r="C99" s="44">
        <v>41662</v>
      </c>
      <c r="D99" s="55" t="s">
        <v>1218</v>
      </c>
      <c r="E99" s="55" t="s">
        <v>1617</v>
      </c>
      <c r="F99" s="45" t="s">
        <v>464</v>
      </c>
      <c r="G99" s="24" t="s">
        <v>500</v>
      </c>
      <c r="H99" s="44">
        <v>41680</v>
      </c>
      <c r="I99" s="44">
        <v>41680</v>
      </c>
      <c r="J99" s="100">
        <v>180</v>
      </c>
      <c r="K99" s="7" t="str">
        <f t="shared" si="3"/>
        <v>DOWNLOAD</v>
      </c>
      <c r="L99" s="7" t="str">
        <f t="shared" si="4"/>
        <v>CV</v>
      </c>
      <c r="M99" s="34"/>
    </row>
    <row r="100" spans="1:13" ht="30" customHeight="1">
      <c r="A100" s="43">
        <f t="shared" si="5"/>
        <v>98</v>
      </c>
      <c r="B100" s="43">
        <v>815</v>
      </c>
      <c r="C100" s="44">
        <v>41662</v>
      </c>
      <c r="D100" s="55" t="s">
        <v>1218</v>
      </c>
      <c r="E100" s="55" t="s">
        <v>1617</v>
      </c>
      <c r="F100" s="45" t="s">
        <v>464</v>
      </c>
      <c r="G100" s="24" t="s">
        <v>465</v>
      </c>
      <c r="H100" s="44">
        <v>41669</v>
      </c>
      <c r="I100" s="44">
        <v>41676</v>
      </c>
      <c r="J100" s="100">
        <v>180</v>
      </c>
      <c r="K100" s="7" t="str">
        <f t="shared" si="3"/>
        <v>DOWNLOAD</v>
      </c>
      <c r="L100" s="7" t="str">
        <f t="shared" si="4"/>
        <v>CV</v>
      </c>
      <c r="M100" s="34"/>
    </row>
    <row r="101" ht="13.5">
      <c r="F101" s="52"/>
    </row>
    <row r="102" ht="13.5">
      <c r="F102" s="52"/>
    </row>
    <row r="103" ht="13.5">
      <c r="F103" s="52"/>
    </row>
    <row r="104" ht="13.5">
      <c r="F104" s="52"/>
    </row>
    <row r="105" ht="13.5">
      <c r="F105" s="52"/>
    </row>
    <row r="106" ht="13.5">
      <c r="F106" s="52"/>
    </row>
    <row r="107" ht="13.5">
      <c r="F107" s="52"/>
    </row>
    <row r="108" ht="13.5">
      <c r="F108" s="52"/>
    </row>
    <row r="109" ht="13.5">
      <c r="F109" s="52"/>
    </row>
    <row r="110" ht="13.5">
      <c r="F110" s="52"/>
    </row>
    <row r="111" ht="13.5">
      <c r="F111" s="52"/>
    </row>
    <row r="112" ht="13.5">
      <c r="F112" s="52"/>
    </row>
    <row r="113" ht="13.5">
      <c r="F113" s="52"/>
    </row>
    <row r="114" ht="13.5">
      <c r="F114" s="52"/>
    </row>
    <row r="115" ht="13.5">
      <c r="F115" s="52"/>
    </row>
    <row r="116" ht="13.5">
      <c r="F116" s="52"/>
    </row>
    <row r="117" ht="13.5">
      <c r="F117" s="52"/>
    </row>
    <row r="118" ht="13.5">
      <c r="F118" s="52"/>
    </row>
    <row r="119" ht="13.5">
      <c r="F119" s="52"/>
    </row>
    <row r="120" ht="13.5">
      <c r="F120" s="52"/>
    </row>
    <row r="121" ht="13.5">
      <c r="F121" s="52"/>
    </row>
    <row r="122" ht="13.5">
      <c r="F122" s="52"/>
    </row>
    <row r="123" ht="13.5">
      <c r="F123" s="52"/>
    </row>
    <row r="124" ht="13.5">
      <c r="F124" s="52"/>
    </row>
    <row r="125" ht="13.5">
      <c r="F125" s="52"/>
    </row>
    <row r="126" ht="13.5">
      <c r="F126" s="52"/>
    </row>
    <row r="127" ht="13.5">
      <c r="F127" s="52"/>
    </row>
    <row r="128" ht="13.5">
      <c r="F128" s="52"/>
    </row>
    <row r="129" ht="13.5">
      <c r="F129" s="52"/>
    </row>
    <row r="130" ht="13.5">
      <c r="F130" s="52"/>
    </row>
    <row r="131" ht="13.5">
      <c r="F131" s="52"/>
    </row>
    <row r="132" ht="13.5">
      <c r="F132" s="52"/>
    </row>
    <row r="133" ht="13.5">
      <c r="F133" s="52"/>
    </row>
  </sheetData>
  <sheetProtection/>
  <mergeCells count="1">
    <mergeCell ref="A1:M1"/>
  </mergeCells>
  <printOptions horizontalCentered="1"/>
  <pageMargins left="0.2" right="0.2" top="0.2" bottom="0.24000000000000002" header="0.16" footer="0.2"/>
  <pageSetup horizontalDpi="600" verticalDpi="6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</sheetPr>
  <dimension ref="A1:CL225"/>
  <sheetViews>
    <sheetView zoomScaleSheetLayoutView="90" workbookViewId="0" topLeftCell="A1">
      <pane ySplit="2" topLeftCell="BM10" activePane="bottomLeft" state="frozen"/>
      <selection pane="topLeft" activeCell="N10" sqref="N10"/>
      <selection pane="bottomLeft" activeCell="L2" sqref="L1:L65536"/>
    </sheetView>
  </sheetViews>
  <sheetFormatPr defaultColWidth="8.8515625" defaultRowHeight="15"/>
  <cols>
    <col min="1" max="1" width="4.00390625" style="0" bestFit="1" customWidth="1"/>
    <col min="2" max="2" width="12.140625" style="0" bestFit="1" customWidth="1"/>
    <col min="3" max="3" width="6.00390625" style="0" bestFit="1" customWidth="1"/>
    <col min="4" max="4" width="11.140625" style="23" bestFit="1" customWidth="1"/>
    <col min="5" max="5" width="14.8515625" style="23" bestFit="1" customWidth="1"/>
    <col min="6" max="6" width="36.421875" style="23" bestFit="1" customWidth="1"/>
    <col min="7" max="7" width="60.7109375" style="23" bestFit="1" customWidth="1"/>
    <col min="8" max="8" width="14.7109375" style="8" bestFit="1" customWidth="1"/>
    <col min="9" max="9" width="12.7109375" style="8" bestFit="1" customWidth="1"/>
    <col min="10" max="10" width="22.421875" style="8" bestFit="1" customWidth="1"/>
    <col min="11" max="11" width="17.28125" style="8" bestFit="1" customWidth="1"/>
    <col min="12" max="12" width="3.28125" style="8" bestFit="1" customWidth="1"/>
    <col min="13" max="13" width="10.00390625" style="0" customWidth="1"/>
  </cols>
  <sheetData>
    <row r="1" spans="1:13" ht="19.5">
      <c r="A1" s="136" t="s">
        <v>800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7.75">
      <c r="A2" s="12" t="s">
        <v>5</v>
      </c>
      <c r="B2" s="12" t="s">
        <v>2</v>
      </c>
      <c r="C2" s="12" t="s">
        <v>3</v>
      </c>
      <c r="D2" s="12" t="s">
        <v>0</v>
      </c>
      <c r="E2" s="12" t="s">
        <v>1</v>
      </c>
      <c r="F2" s="11" t="s">
        <v>35</v>
      </c>
      <c r="G2" s="12" t="s">
        <v>4</v>
      </c>
      <c r="H2" s="12" t="s">
        <v>65</v>
      </c>
      <c r="I2" s="12" t="s">
        <v>66</v>
      </c>
      <c r="J2" s="11" t="s">
        <v>33</v>
      </c>
      <c r="K2" s="11" t="s">
        <v>34</v>
      </c>
      <c r="L2" s="11" t="s">
        <v>1605</v>
      </c>
      <c r="M2" s="11" t="s">
        <v>43</v>
      </c>
    </row>
    <row r="3" spans="1:13" ht="13.5">
      <c r="A3" s="86">
        <v>1</v>
      </c>
      <c r="B3" s="92">
        <v>9322</v>
      </c>
      <c r="C3" s="86">
        <v>2014</v>
      </c>
      <c r="D3" s="92" t="s">
        <v>174</v>
      </c>
      <c r="E3" s="92" t="s">
        <v>175</v>
      </c>
      <c r="F3" s="92" t="s">
        <v>803</v>
      </c>
      <c r="G3" s="92" t="s">
        <v>804</v>
      </c>
      <c r="H3" s="90">
        <v>41933</v>
      </c>
      <c r="I3" s="90">
        <v>41933</v>
      </c>
      <c r="J3" s="91">
        <v>200</v>
      </c>
      <c r="K3" s="7" t="str">
        <f>HYPERLINK(CONCATENATE("http://trasparenza.cefpas.it/wp-content/uploads/2014/LETTERE_DOCENTI/2014/ottobre/",B3,"_",D3,"_",LEFT(E3,1),".pdf"),"DOWNLOAD")</f>
        <v>DOWNLOAD</v>
      </c>
      <c r="L3" s="7" t="str">
        <f>HYPERLINK(CONCATENATE("http://trasparenza.cefpas.it/wp-content/uploads/2015/CV_DOCENTI/",D3,"_",E3,"_","CV",".pdf"),"CV")</f>
        <v>CV</v>
      </c>
      <c r="M3" s="1"/>
    </row>
    <row r="4" spans="1:13" s="3" customFormat="1" ht="13.5">
      <c r="A4" s="86">
        <v>2</v>
      </c>
      <c r="B4" s="92">
        <v>9323</v>
      </c>
      <c r="C4" s="86">
        <v>2014</v>
      </c>
      <c r="D4" s="92" t="s">
        <v>176</v>
      </c>
      <c r="E4" s="92" t="s">
        <v>30</v>
      </c>
      <c r="F4" s="92" t="s">
        <v>803</v>
      </c>
      <c r="G4" s="92" t="s">
        <v>804</v>
      </c>
      <c r="H4" s="90">
        <v>41933</v>
      </c>
      <c r="I4" s="90">
        <v>41933</v>
      </c>
      <c r="J4" s="91">
        <v>200</v>
      </c>
      <c r="K4" s="7" t="str">
        <f aca="true" t="shared" si="0" ref="K4:K67">HYPERLINK(CONCATENATE("http://trasparenza.cefpas.it/wp-content/uploads/2014/LETTERE_DOCENTI/2014/ottobre/",B4,"_",D4,"_",LEFT(E4,1),".pdf"),"DOWNLOAD")</f>
        <v>DOWNLOAD</v>
      </c>
      <c r="L4" s="7" t="str">
        <f aca="true" t="shared" si="1" ref="L4:L67">HYPERLINK(CONCATENATE("http://trasparenza.cefpas.it/wp-content/uploads/2015/CV_DOCENTI/",D4,"_",E4,"_","CV",".pdf"),"CV")</f>
        <v>CV</v>
      </c>
      <c r="M4" s="2"/>
    </row>
    <row r="5" spans="1:13" s="3" customFormat="1" ht="13.5">
      <c r="A5" s="86">
        <v>3</v>
      </c>
      <c r="B5" s="92">
        <v>9324</v>
      </c>
      <c r="C5" s="86">
        <v>2014</v>
      </c>
      <c r="D5" s="92" t="s">
        <v>805</v>
      </c>
      <c r="E5" s="92" t="s">
        <v>178</v>
      </c>
      <c r="F5" s="92" t="s">
        <v>803</v>
      </c>
      <c r="G5" s="92" t="s">
        <v>804</v>
      </c>
      <c r="H5" s="90">
        <v>41933</v>
      </c>
      <c r="I5" s="90">
        <v>41933</v>
      </c>
      <c r="J5" s="91">
        <v>200</v>
      </c>
      <c r="K5" s="7" t="str">
        <f t="shared" si="0"/>
        <v>DOWNLOAD</v>
      </c>
      <c r="L5" s="7" t="str">
        <f t="shared" si="1"/>
        <v>CV</v>
      </c>
      <c r="M5" s="2"/>
    </row>
    <row r="6" spans="1:13" s="6" customFormat="1" ht="13.5">
      <c r="A6" s="86">
        <v>4</v>
      </c>
      <c r="B6" s="92">
        <v>9325</v>
      </c>
      <c r="C6" s="86">
        <v>2014</v>
      </c>
      <c r="D6" s="92" t="s">
        <v>128</v>
      </c>
      <c r="E6" s="92" t="s">
        <v>18</v>
      </c>
      <c r="F6" s="92" t="s">
        <v>806</v>
      </c>
      <c r="G6" s="92" t="s">
        <v>804</v>
      </c>
      <c r="H6" s="90">
        <v>41934</v>
      </c>
      <c r="I6" s="90">
        <v>41934</v>
      </c>
      <c r="J6" s="91">
        <v>400</v>
      </c>
      <c r="K6" s="7" t="str">
        <f t="shared" si="0"/>
        <v>DOWNLOAD</v>
      </c>
      <c r="L6" s="7" t="str">
        <f t="shared" si="1"/>
        <v>CV</v>
      </c>
      <c r="M6" s="2"/>
    </row>
    <row r="7" spans="1:13" s="3" customFormat="1" ht="13.5">
      <c r="A7" s="86">
        <v>5</v>
      </c>
      <c r="B7" s="92">
        <v>9326</v>
      </c>
      <c r="C7" s="86">
        <v>2014</v>
      </c>
      <c r="D7" s="92" t="s">
        <v>173</v>
      </c>
      <c r="E7" s="92" t="s">
        <v>50</v>
      </c>
      <c r="F7" s="92" t="s">
        <v>803</v>
      </c>
      <c r="G7" s="92" t="s">
        <v>804</v>
      </c>
      <c r="H7" s="90">
        <v>41934</v>
      </c>
      <c r="I7" s="90">
        <v>41934</v>
      </c>
      <c r="J7" s="91">
        <v>200</v>
      </c>
      <c r="K7" s="7" t="str">
        <f t="shared" si="0"/>
        <v>DOWNLOAD</v>
      </c>
      <c r="L7" s="7" t="str">
        <f t="shared" si="1"/>
        <v>CV</v>
      </c>
      <c r="M7" s="2"/>
    </row>
    <row r="8" spans="1:13" s="3" customFormat="1" ht="13.5">
      <c r="A8" s="86">
        <v>6</v>
      </c>
      <c r="B8" s="92">
        <v>9327</v>
      </c>
      <c r="C8" s="86">
        <v>2014</v>
      </c>
      <c r="D8" s="92" t="s">
        <v>106</v>
      </c>
      <c r="E8" s="92" t="s">
        <v>107</v>
      </c>
      <c r="F8" s="92" t="s">
        <v>803</v>
      </c>
      <c r="G8" s="92" t="s">
        <v>804</v>
      </c>
      <c r="H8" s="90">
        <v>41934</v>
      </c>
      <c r="I8" s="90">
        <v>41934</v>
      </c>
      <c r="J8" s="91">
        <v>200</v>
      </c>
      <c r="K8" s="7" t="str">
        <f t="shared" si="0"/>
        <v>DOWNLOAD</v>
      </c>
      <c r="L8" s="7" t="str">
        <f t="shared" si="1"/>
        <v>CV</v>
      </c>
      <c r="M8" s="9"/>
    </row>
    <row r="9" spans="1:13" s="3" customFormat="1" ht="13.5">
      <c r="A9" s="86">
        <v>7</v>
      </c>
      <c r="B9" s="92">
        <v>9328</v>
      </c>
      <c r="C9" s="86">
        <v>2014</v>
      </c>
      <c r="D9" s="92" t="s">
        <v>807</v>
      </c>
      <c r="E9" s="92" t="s">
        <v>116</v>
      </c>
      <c r="F9" s="92" t="s">
        <v>806</v>
      </c>
      <c r="G9" s="92" t="s">
        <v>804</v>
      </c>
      <c r="H9" s="90">
        <v>41934</v>
      </c>
      <c r="I9" s="90">
        <v>41934</v>
      </c>
      <c r="J9" s="91">
        <v>400</v>
      </c>
      <c r="K9" s="7" t="str">
        <f t="shared" si="0"/>
        <v>DOWNLOAD</v>
      </c>
      <c r="L9" s="7" t="str">
        <f t="shared" si="1"/>
        <v>CV</v>
      </c>
      <c r="M9" s="9"/>
    </row>
    <row r="10" spans="1:13" s="3" customFormat="1" ht="13.5">
      <c r="A10" s="86">
        <v>8</v>
      </c>
      <c r="B10" s="92">
        <v>9329</v>
      </c>
      <c r="C10" s="86">
        <v>2014</v>
      </c>
      <c r="D10" s="92" t="s">
        <v>185</v>
      </c>
      <c r="E10" s="92" t="s">
        <v>186</v>
      </c>
      <c r="F10" s="92" t="s">
        <v>803</v>
      </c>
      <c r="G10" s="92" t="s">
        <v>804</v>
      </c>
      <c r="H10" s="90">
        <v>41935</v>
      </c>
      <c r="I10" s="90">
        <v>41935</v>
      </c>
      <c r="J10" s="91">
        <v>200</v>
      </c>
      <c r="K10" s="7" t="str">
        <f t="shared" si="0"/>
        <v>DOWNLOAD</v>
      </c>
      <c r="L10" s="7" t="str">
        <f t="shared" si="1"/>
        <v>CV</v>
      </c>
      <c r="M10" s="9"/>
    </row>
    <row r="11" spans="1:13" s="3" customFormat="1" ht="13.5">
      <c r="A11" s="86">
        <v>9</v>
      </c>
      <c r="B11" s="92">
        <v>9330</v>
      </c>
      <c r="C11" s="86">
        <v>2014</v>
      </c>
      <c r="D11" s="92" t="s">
        <v>189</v>
      </c>
      <c r="E11" s="92" t="s">
        <v>13</v>
      </c>
      <c r="F11" s="92" t="s">
        <v>803</v>
      </c>
      <c r="G11" s="92" t="s">
        <v>804</v>
      </c>
      <c r="H11" s="90">
        <v>41935</v>
      </c>
      <c r="I11" s="90">
        <v>41935</v>
      </c>
      <c r="J11" s="91">
        <v>200</v>
      </c>
      <c r="K11" s="7" t="str">
        <f t="shared" si="0"/>
        <v>DOWNLOAD</v>
      </c>
      <c r="L11" s="7" t="str">
        <f t="shared" si="1"/>
        <v>CV</v>
      </c>
      <c r="M11" s="9"/>
    </row>
    <row r="12" spans="1:13" s="3" customFormat="1" ht="13.5">
      <c r="A12" s="86">
        <v>10</v>
      </c>
      <c r="B12" s="92">
        <v>9331</v>
      </c>
      <c r="C12" s="86">
        <v>2014</v>
      </c>
      <c r="D12" s="92" t="s">
        <v>94</v>
      </c>
      <c r="E12" s="92" t="s">
        <v>10</v>
      </c>
      <c r="F12" s="92" t="s">
        <v>803</v>
      </c>
      <c r="G12" s="92" t="s">
        <v>804</v>
      </c>
      <c r="H12" s="90">
        <v>41939</v>
      </c>
      <c r="I12" s="90">
        <v>41939</v>
      </c>
      <c r="J12" s="91">
        <v>200</v>
      </c>
      <c r="K12" s="7" t="str">
        <f t="shared" si="0"/>
        <v>DOWNLOAD</v>
      </c>
      <c r="L12" s="7" t="str">
        <f t="shared" si="1"/>
        <v>CV</v>
      </c>
      <c r="M12" s="9"/>
    </row>
    <row r="13" spans="1:13" s="3" customFormat="1" ht="13.5">
      <c r="A13" s="86">
        <v>11</v>
      </c>
      <c r="B13" s="92">
        <v>9332</v>
      </c>
      <c r="C13" s="86">
        <v>2014</v>
      </c>
      <c r="D13" s="92" t="s">
        <v>165</v>
      </c>
      <c r="E13" s="92" t="s">
        <v>164</v>
      </c>
      <c r="F13" s="92" t="s">
        <v>803</v>
      </c>
      <c r="G13" s="92" t="s">
        <v>804</v>
      </c>
      <c r="H13" s="90">
        <v>41939</v>
      </c>
      <c r="I13" s="90">
        <v>41939</v>
      </c>
      <c r="J13" s="91">
        <v>200</v>
      </c>
      <c r="K13" s="7" t="str">
        <f t="shared" si="0"/>
        <v>DOWNLOAD</v>
      </c>
      <c r="L13" s="7" t="str">
        <f t="shared" si="1"/>
        <v>CV</v>
      </c>
      <c r="M13" s="2"/>
    </row>
    <row r="14" spans="1:13" s="3" customFormat="1" ht="13.5">
      <c r="A14" s="86">
        <v>12</v>
      </c>
      <c r="B14" s="92">
        <v>9333</v>
      </c>
      <c r="C14" s="86">
        <v>2014</v>
      </c>
      <c r="D14" s="92" t="s">
        <v>163</v>
      </c>
      <c r="E14" s="92" t="s">
        <v>164</v>
      </c>
      <c r="F14" s="92" t="s">
        <v>803</v>
      </c>
      <c r="G14" s="92" t="s">
        <v>804</v>
      </c>
      <c r="H14" s="90">
        <v>41939</v>
      </c>
      <c r="I14" s="90">
        <v>41939</v>
      </c>
      <c r="J14" s="91">
        <v>200</v>
      </c>
      <c r="K14" s="7" t="str">
        <f t="shared" si="0"/>
        <v>DOWNLOAD</v>
      </c>
      <c r="L14" s="7" t="str">
        <f t="shared" si="1"/>
        <v>CV</v>
      </c>
      <c r="M14" s="2"/>
    </row>
    <row r="15" spans="1:13" ht="13.5">
      <c r="A15" s="86">
        <v>13</v>
      </c>
      <c r="B15" s="92">
        <v>9334</v>
      </c>
      <c r="C15" s="86">
        <v>2014</v>
      </c>
      <c r="D15" s="92" t="s">
        <v>191</v>
      </c>
      <c r="E15" s="92" t="s">
        <v>192</v>
      </c>
      <c r="F15" s="92" t="s">
        <v>803</v>
      </c>
      <c r="G15" s="92" t="s">
        <v>804</v>
      </c>
      <c r="H15" s="90">
        <v>41940</v>
      </c>
      <c r="I15" s="90">
        <v>41940</v>
      </c>
      <c r="J15" s="91">
        <v>200</v>
      </c>
      <c r="K15" s="7" t="str">
        <f t="shared" si="0"/>
        <v>DOWNLOAD</v>
      </c>
      <c r="L15" s="7" t="str">
        <f t="shared" si="1"/>
        <v>CV</v>
      </c>
      <c r="M15" s="2"/>
    </row>
    <row r="16" spans="1:13" ht="13.5">
      <c r="A16" s="86">
        <v>14</v>
      </c>
      <c r="B16" s="92">
        <v>9335</v>
      </c>
      <c r="C16" s="86">
        <v>2014</v>
      </c>
      <c r="D16" s="92" t="s">
        <v>167</v>
      </c>
      <c r="E16" s="92" t="s">
        <v>168</v>
      </c>
      <c r="F16" s="92" t="s">
        <v>803</v>
      </c>
      <c r="G16" s="92" t="s">
        <v>804</v>
      </c>
      <c r="H16" s="90">
        <v>41940</v>
      </c>
      <c r="I16" s="90">
        <v>41940</v>
      </c>
      <c r="J16" s="91">
        <v>200</v>
      </c>
      <c r="K16" s="7" t="str">
        <f t="shared" si="0"/>
        <v>DOWNLOAD</v>
      </c>
      <c r="L16" s="7" t="str">
        <f t="shared" si="1"/>
        <v>CV</v>
      </c>
      <c r="M16" s="2"/>
    </row>
    <row r="17" spans="1:13" ht="13.5">
      <c r="A17" s="86">
        <v>15</v>
      </c>
      <c r="B17" s="92">
        <v>9336</v>
      </c>
      <c r="C17" s="86">
        <v>2014</v>
      </c>
      <c r="D17" s="92" t="s">
        <v>49</v>
      </c>
      <c r="E17" s="92" t="s">
        <v>336</v>
      </c>
      <c r="F17" s="92" t="s">
        <v>806</v>
      </c>
      <c r="G17" s="92" t="s">
        <v>804</v>
      </c>
      <c r="H17" s="90">
        <v>41940</v>
      </c>
      <c r="I17" s="90">
        <v>41940</v>
      </c>
      <c r="J17" s="91">
        <v>400</v>
      </c>
      <c r="K17" s="7" t="str">
        <f t="shared" si="0"/>
        <v>DOWNLOAD</v>
      </c>
      <c r="L17" s="7" t="str">
        <f t="shared" si="1"/>
        <v>CV</v>
      </c>
      <c r="M17" s="2"/>
    </row>
    <row r="18" spans="1:13" ht="13.5">
      <c r="A18" s="86">
        <v>16</v>
      </c>
      <c r="B18" s="92">
        <v>9337</v>
      </c>
      <c r="C18" s="86">
        <v>2014</v>
      </c>
      <c r="D18" s="92" t="s">
        <v>106</v>
      </c>
      <c r="E18" s="92" t="s">
        <v>107</v>
      </c>
      <c r="F18" s="92" t="s">
        <v>803</v>
      </c>
      <c r="G18" s="92" t="s">
        <v>804</v>
      </c>
      <c r="H18" s="90">
        <v>41941</v>
      </c>
      <c r="I18" s="90">
        <v>41941</v>
      </c>
      <c r="J18" s="91">
        <v>200</v>
      </c>
      <c r="K18" s="7" t="str">
        <f t="shared" si="0"/>
        <v>DOWNLOAD</v>
      </c>
      <c r="L18" s="7" t="str">
        <f t="shared" si="1"/>
        <v>CV</v>
      </c>
      <c r="M18" s="2"/>
    </row>
    <row r="19" spans="1:13" ht="13.5">
      <c r="A19" s="86">
        <v>17</v>
      </c>
      <c r="B19" s="92">
        <v>9338</v>
      </c>
      <c r="C19" s="86">
        <v>2014</v>
      </c>
      <c r="D19" s="92" t="s">
        <v>173</v>
      </c>
      <c r="E19" s="92" t="s">
        <v>50</v>
      </c>
      <c r="F19" s="92" t="s">
        <v>803</v>
      </c>
      <c r="G19" s="92" t="s">
        <v>804</v>
      </c>
      <c r="H19" s="90">
        <v>41941</v>
      </c>
      <c r="I19" s="90">
        <v>41941</v>
      </c>
      <c r="J19" s="91">
        <v>200</v>
      </c>
      <c r="K19" s="7" t="str">
        <f t="shared" si="0"/>
        <v>DOWNLOAD</v>
      </c>
      <c r="L19" s="7" t="str">
        <f t="shared" si="1"/>
        <v>CV</v>
      </c>
      <c r="M19" s="2"/>
    </row>
    <row r="20" spans="1:13" ht="13.5">
      <c r="A20" s="86">
        <v>18</v>
      </c>
      <c r="B20" s="92">
        <v>9341</v>
      </c>
      <c r="C20" s="86">
        <v>2014</v>
      </c>
      <c r="D20" s="92" t="s">
        <v>808</v>
      </c>
      <c r="E20" s="92" t="s">
        <v>231</v>
      </c>
      <c r="F20" s="92" t="s">
        <v>806</v>
      </c>
      <c r="G20" s="92" t="s">
        <v>804</v>
      </c>
      <c r="H20" s="90">
        <v>41921</v>
      </c>
      <c r="I20" s="90">
        <v>41921</v>
      </c>
      <c r="J20" s="91">
        <v>400</v>
      </c>
      <c r="K20" s="7" t="str">
        <f t="shared" si="0"/>
        <v>DOWNLOAD</v>
      </c>
      <c r="L20" s="7" t="str">
        <f t="shared" si="1"/>
        <v>CV</v>
      </c>
      <c r="M20" s="2"/>
    </row>
    <row r="21" spans="1:13" ht="27.75">
      <c r="A21" s="86">
        <v>19</v>
      </c>
      <c r="B21" s="92">
        <v>9342</v>
      </c>
      <c r="C21" s="86">
        <v>2014</v>
      </c>
      <c r="D21" s="92" t="s">
        <v>809</v>
      </c>
      <c r="E21" s="92" t="s">
        <v>810</v>
      </c>
      <c r="F21" s="92" t="s">
        <v>811</v>
      </c>
      <c r="G21" s="92" t="s">
        <v>812</v>
      </c>
      <c r="H21" s="90">
        <v>41913</v>
      </c>
      <c r="I21" s="90">
        <v>41913</v>
      </c>
      <c r="J21" s="91">
        <v>80</v>
      </c>
      <c r="K21" s="7" t="str">
        <f t="shared" si="0"/>
        <v>DOWNLOAD</v>
      </c>
      <c r="L21" s="7" t="str">
        <f t="shared" si="1"/>
        <v>CV</v>
      </c>
      <c r="M21" s="2"/>
    </row>
    <row r="22" spans="1:13" ht="27.75">
      <c r="A22" s="86">
        <v>20</v>
      </c>
      <c r="B22" s="92">
        <v>9343</v>
      </c>
      <c r="C22" s="86">
        <v>2014</v>
      </c>
      <c r="D22" s="92" t="s">
        <v>210</v>
      </c>
      <c r="E22" s="92" t="s">
        <v>181</v>
      </c>
      <c r="F22" s="92" t="s">
        <v>811</v>
      </c>
      <c r="G22" s="92" t="s">
        <v>209</v>
      </c>
      <c r="H22" s="90">
        <v>41920</v>
      </c>
      <c r="I22" s="90">
        <v>41921</v>
      </c>
      <c r="J22" s="91">
        <v>80</v>
      </c>
      <c r="K22" s="7" t="str">
        <f t="shared" si="0"/>
        <v>DOWNLOAD</v>
      </c>
      <c r="L22" s="7" t="str">
        <f t="shared" si="1"/>
        <v>CV</v>
      </c>
      <c r="M22" s="2"/>
    </row>
    <row r="23" spans="1:13" ht="27.75">
      <c r="A23" s="86">
        <v>21</v>
      </c>
      <c r="B23" s="92">
        <v>9344</v>
      </c>
      <c r="C23" s="86">
        <v>2014</v>
      </c>
      <c r="D23" s="92" t="s">
        <v>207</v>
      </c>
      <c r="E23" s="92" t="s">
        <v>204</v>
      </c>
      <c r="F23" s="92" t="s">
        <v>813</v>
      </c>
      <c r="G23" s="92" t="s">
        <v>209</v>
      </c>
      <c r="H23" s="90">
        <v>41920</v>
      </c>
      <c r="I23" s="90">
        <v>41921</v>
      </c>
      <c r="J23" s="91">
        <v>700</v>
      </c>
      <c r="K23" s="7" t="str">
        <f t="shared" si="0"/>
        <v>DOWNLOAD</v>
      </c>
      <c r="L23" s="7" t="str">
        <f t="shared" si="1"/>
        <v>CV</v>
      </c>
      <c r="M23" s="2"/>
    </row>
    <row r="24" spans="1:13" ht="13.5">
      <c r="A24" s="86">
        <v>22</v>
      </c>
      <c r="B24" s="92">
        <v>9383</v>
      </c>
      <c r="C24" s="86">
        <v>2014</v>
      </c>
      <c r="D24" s="92" t="s">
        <v>270</v>
      </c>
      <c r="E24" s="92" t="s">
        <v>271</v>
      </c>
      <c r="F24" s="92" t="s">
        <v>26</v>
      </c>
      <c r="G24" s="92" t="s">
        <v>814</v>
      </c>
      <c r="H24" s="90">
        <v>41919</v>
      </c>
      <c r="I24" s="90">
        <v>41921</v>
      </c>
      <c r="J24" s="91"/>
      <c r="K24" s="7" t="str">
        <f t="shared" si="0"/>
        <v>DOWNLOAD</v>
      </c>
      <c r="L24" s="7" t="str">
        <f t="shared" si="1"/>
        <v>CV</v>
      </c>
      <c r="M24" s="2"/>
    </row>
    <row r="25" spans="1:13" ht="13.5">
      <c r="A25" s="86">
        <v>23</v>
      </c>
      <c r="B25" s="92">
        <v>9402</v>
      </c>
      <c r="C25" s="86">
        <v>2014</v>
      </c>
      <c r="D25" s="92" t="s">
        <v>815</v>
      </c>
      <c r="E25" s="92" t="s">
        <v>231</v>
      </c>
      <c r="F25" s="92" t="s">
        <v>816</v>
      </c>
      <c r="G25" s="92" t="s">
        <v>814</v>
      </c>
      <c r="H25" s="90">
        <v>41919</v>
      </c>
      <c r="I25" s="90">
        <v>41921</v>
      </c>
      <c r="J25" s="91">
        <v>500</v>
      </c>
      <c r="K25" s="7" t="str">
        <f t="shared" si="0"/>
        <v>DOWNLOAD</v>
      </c>
      <c r="L25" s="7" t="str">
        <f t="shared" si="1"/>
        <v>CV</v>
      </c>
      <c r="M25" s="2"/>
    </row>
    <row r="26" spans="1:13" ht="13.5">
      <c r="A26" s="86">
        <v>24</v>
      </c>
      <c r="B26" s="92">
        <v>9403</v>
      </c>
      <c r="C26" s="86">
        <v>2014</v>
      </c>
      <c r="D26" s="92" t="s">
        <v>817</v>
      </c>
      <c r="E26" s="92" t="s">
        <v>818</v>
      </c>
      <c r="F26" s="92" t="s">
        <v>816</v>
      </c>
      <c r="G26" s="92" t="s">
        <v>814</v>
      </c>
      <c r="H26" s="90">
        <v>41919</v>
      </c>
      <c r="I26" s="90">
        <v>41921</v>
      </c>
      <c r="J26" s="91">
        <v>500</v>
      </c>
      <c r="K26" s="7" t="str">
        <f t="shared" si="0"/>
        <v>DOWNLOAD</v>
      </c>
      <c r="L26" s="7" t="str">
        <f t="shared" si="1"/>
        <v>CV</v>
      </c>
      <c r="M26" s="2"/>
    </row>
    <row r="27" spans="1:13" ht="13.5">
      <c r="A27" s="86">
        <v>25</v>
      </c>
      <c r="B27" s="92">
        <v>9404</v>
      </c>
      <c r="C27" s="86">
        <v>2014</v>
      </c>
      <c r="D27" s="92" t="s">
        <v>819</v>
      </c>
      <c r="E27" s="92" t="s">
        <v>175</v>
      </c>
      <c r="F27" s="92" t="s">
        <v>816</v>
      </c>
      <c r="G27" s="92" t="s">
        <v>814</v>
      </c>
      <c r="H27" s="90">
        <v>41919</v>
      </c>
      <c r="I27" s="90">
        <v>41921</v>
      </c>
      <c r="J27" s="91">
        <v>500</v>
      </c>
      <c r="K27" s="7" t="str">
        <f t="shared" si="0"/>
        <v>DOWNLOAD</v>
      </c>
      <c r="L27" s="7" t="str">
        <f t="shared" si="1"/>
        <v>CV</v>
      </c>
      <c r="M27" s="2"/>
    </row>
    <row r="28" spans="1:13" ht="13.5">
      <c r="A28" s="86">
        <v>26</v>
      </c>
      <c r="B28" s="92">
        <v>9405</v>
      </c>
      <c r="C28" s="86">
        <v>2014</v>
      </c>
      <c r="D28" s="92" t="s">
        <v>820</v>
      </c>
      <c r="E28" s="92" t="s">
        <v>164</v>
      </c>
      <c r="F28" s="92" t="s">
        <v>816</v>
      </c>
      <c r="G28" s="92" t="s">
        <v>814</v>
      </c>
      <c r="H28" s="90">
        <v>41919</v>
      </c>
      <c r="I28" s="90">
        <v>41921</v>
      </c>
      <c r="J28" s="91">
        <v>500</v>
      </c>
      <c r="K28" s="7" t="str">
        <f t="shared" si="0"/>
        <v>DOWNLOAD</v>
      </c>
      <c r="L28" s="7" t="str">
        <f t="shared" si="1"/>
        <v>CV</v>
      </c>
      <c r="M28" s="2"/>
    </row>
    <row r="29" spans="1:13" ht="13.5">
      <c r="A29" s="86">
        <v>27</v>
      </c>
      <c r="B29" s="92">
        <v>9406</v>
      </c>
      <c r="C29" s="86">
        <v>2014</v>
      </c>
      <c r="D29" s="92" t="s">
        <v>52</v>
      </c>
      <c r="E29" s="92" t="s">
        <v>53</v>
      </c>
      <c r="F29" s="92" t="s">
        <v>821</v>
      </c>
      <c r="G29" s="92" t="s">
        <v>814</v>
      </c>
      <c r="H29" s="90">
        <v>41919</v>
      </c>
      <c r="I29" s="90">
        <v>41921</v>
      </c>
      <c r="J29" s="91" t="s">
        <v>822</v>
      </c>
      <c r="K29" s="7" t="str">
        <f t="shared" si="0"/>
        <v>DOWNLOAD</v>
      </c>
      <c r="L29" s="7" t="str">
        <f t="shared" si="1"/>
        <v>CV</v>
      </c>
      <c r="M29" s="2"/>
    </row>
    <row r="30" spans="1:13" ht="13.5">
      <c r="A30" s="86">
        <v>28</v>
      </c>
      <c r="B30" s="92">
        <v>9407</v>
      </c>
      <c r="C30" s="86">
        <v>2014</v>
      </c>
      <c r="D30" s="92" t="s">
        <v>823</v>
      </c>
      <c r="E30" s="92" t="s">
        <v>90</v>
      </c>
      <c r="F30" s="92" t="s">
        <v>821</v>
      </c>
      <c r="G30" s="92" t="s">
        <v>814</v>
      </c>
      <c r="H30" s="90">
        <v>41919</v>
      </c>
      <c r="I30" s="90">
        <v>41921</v>
      </c>
      <c r="J30" s="91" t="s">
        <v>822</v>
      </c>
      <c r="K30" s="7" t="str">
        <f t="shared" si="0"/>
        <v>DOWNLOAD</v>
      </c>
      <c r="L30" s="7" t="str">
        <f t="shared" si="1"/>
        <v>CV</v>
      </c>
      <c r="M30" s="2"/>
    </row>
    <row r="31" spans="1:13" ht="13.5">
      <c r="A31" s="86">
        <v>29</v>
      </c>
      <c r="B31" s="92">
        <v>9408</v>
      </c>
      <c r="C31" s="86">
        <v>2014</v>
      </c>
      <c r="D31" s="92" t="s">
        <v>268</v>
      </c>
      <c r="E31" s="92" t="s">
        <v>64</v>
      </c>
      <c r="F31" s="92" t="s">
        <v>821</v>
      </c>
      <c r="G31" s="92" t="s">
        <v>814</v>
      </c>
      <c r="H31" s="90">
        <v>41919</v>
      </c>
      <c r="I31" s="90">
        <v>41921</v>
      </c>
      <c r="J31" s="91" t="s">
        <v>822</v>
      </c>
      <c r="K31" s="7" t="str">
        <f t="shared" si="0"/>
        <v>DOWNLOAD</v>
      </c>
      <c r="L31" s="7" t="str">
        <f t="shared" si="1"/>
        <v>CV</v>
      </c>
      <c r="M31" s="2"/>
    </row>
    <row r="32" spans="1:13" ht="13.5">
      <c r="A32" s="86">
        <v>30</v>
      </c>
      <c r="B32" s="92">
        <v>9413</v>
      </c>
      <c r="C32" s="86">
        <v>2014</v>
      </c>
      <c r="D32" s="92" t="s">
        <v>110</v>
      </c>
      <c r="E32" s="92" t="s">
        <v>111</v>
      </c>
      <c r="F32" s="92" t="s">
        <v>824</v>
      </c>
      <c r="G32" s="92" t="s">
        <v>825</v>
      </c>
      <c r="H32" s="90">
        <v>41926</v>
      </c>
      <c r="I32" s="90">
        <v>41927</v>
      </c>
      <c r="J32" s="91">
        <v>250</v>
      </c>
      <c r="K32" s="7" t="str">
        <f t="shared" si="0"/>
        <v>DOWNLOAD</v>
      </c>
      <c r="L32" s="7" t="str">
        <f t="shared" si="1"/>
        <v>CV</v>
      </c>
      <c r="M32" s="2"/>
    </row>
    <row r="33" spans="1:13" ht="27.75">
      <c r="A33" s="86">
        <v>31</v>
      </c>
      <c r="B33" s="92">
        <v>9416</v>
      </c>
      <c r="C33" s="86">
        <v>2014</v>
      </c>
      <c r="D33" s="92" t="s">
        <v>19</v>
      </c>
      <c r="E33" s="92" t="s">
        <v>53</v>
      </c>
      <c r="F33" s="92" t="s">
        <v>826</v>
      </c>
      <c r="G33" s="92" t="s">
        <v>827</v>
      </c>
      <c r="H33" s="90">
        <v>41933</v>
      </c>
      <c r="I33" s="90">
        <v>41933</v>
      </c>
      <c r="J33" s="91">
        <v>800</v>
      </c>
      <c r="K33" s="7" t="str">
        <f t="shared" si="0"/>
        <v>DOWNLOAD</v>
      </c>
      <c r="L33" s="7" t="str">
        <f t="shared" si="1"/>
        <v>CV</v>
      </c>
      <c r="M33" s="1"/>
    </row>
    <row r="34" spans="1:13" ht="13.5">
      <c r="A34" s="86">
        <v>32</v>
      </c>
      <c r="B34" s="92">
        <v>9420</v>
      </c>
      <c r="C34" s="86">
        <v>2014</v>
      </c>
      <c r="D34" s="92" t="s">
        <v>58</v>
      </c>
      <c r="E34" s="92" t="s">
        <v>300</v>
      </c>
      <c r="F34" s="92" t="s">
        <v>828</v>
      </c>
      <c r="G34" s="92" t="s">
        <v>127</v>
      </c>
      <c r="H34" s="90">
        <v>41968</v>
      </c>
      <c r="I34" s="90">
        <v>41969</v>
      </c>
      <c r="J34" s="91">
        <v>800</v>
      </c>
      <c r="K34" s="7" t="str">
        <f t="shared" si="0"/>
        <v>DOWNLOAD</v>
      </c>
      <c r="L34" s="7" t="str">
        <f t="shared" si="1"/>
        <v>CV</v>
      </c>
      <c r="M34" s="1"/>
    </row>
    <row r="35" spans="1:13" ht="13.5">
      <c r="A35" s="86">
        <v>33</v>
      </c>
      <c r="B35" s="92">
        <v>9421</v>
      </c>
      <c r="C35" s="86">
        <v>2014</v>
      </c>
      <c r="D35" s="92" t="s">
        <v>807</v>
      </c>
      <c r="E35" s="92" t="s">
        <v>116</v>
      </c>
      <c r="F35" s="92" t="s">
        <v>803</v>
      </c>
      <c r="G35" s="92" t="s">
        <v>804</v>
      </c>
      <c r="H35" s="90">
        <v>41935</v>
      </c>
      <c r="I35" s="90">
        <v>41935</v>
      </c>
      <c r="J35" s="91">
        <v>400</v>
      </c>
      <c r="K35" s="7" t="str">
        <f t="shared" si="0"/>
        <v>DOWNLOAD</v>
      </c>
      <c r="L35" s="7" t="str">
        <f t="shared" si="1"/>
        <v>CV</v>
      </c>
      <c r="M35" s="1"/>
    </row>
    <row r="36" spans="1:13" ht="13.5">
      <c r="A36" s="86">
        <v>34</v>
      </c>
      <c r="B36" s="92">
        <v>9422</v>
      </c>
      <c r="C36" s="86">
        <v>2014</v>
      </c>
      <c r="D36" s="92" t="s">
        <v>829</v>
      </c>
      <c r="E36" s="92" t="s">
        <v>61</v>
      </c>
      <c r="F36" s="92" t="s">
        <v>806</v>
      </c>
      <c r="G36" s="92" t="s">
        <v>804</v>
      </c>
      <c r="H36" s="90">
        <v>41939</v>
      </c>
      <c r="I36" s="90">
        <v>41939</v>
      </c>
      <c r="J36" s="91">
        <v>400</v>
      </c>
      <c r="K36" s="7" t="str">
        <f t="shared" si="0"/>
        <v>DOWNLOAD</v>
      </c>
      <c r="L36" s="7" t="str">
        <f t="shared" si="1"/>
        <v>CV</v>
      </c>
      <c r="M36" s="1"/>
    </row>
    <row r="37" spans="1:13" ht="13.5">
      <c r="A37" s="86">
        <v>35</v>
      </c>
      <c r="B37" s="92">
        <v>9423</v>
      </c>
      <c r="C37" s="86">
        <v>2014</v>
      </c>
      <c r="D37" s="92" t="s">
        <v>165</v>
      </c>
      <c r="E37" s="92" t="s">
        <v>164</v>
      </c>
      <c r="F37" s="92" t="s">
        <v>803</v>
      </c>
      <c r="G37" s="92" t="s">
        <v>804</v>
      </c>
      <c r="H37" s="90">
        <v>41940</v>
      </c>
      <c r="I37" s="90">
        <v>41940</v>
      </c>
      <c r="J37" s="91">
        <v>200</v>
      </c>
      <c r="K37" s="7" t="str">
        <f t="shared" si="0"/>
        <v>DOWNLOAD</v>
      </c>
      <c r="L37" s="7" t="str">
        <f t="shared" si="1"/>
        <v>CV</v>
      </c>
      <c r="M37" s="1"/>
    </row>
    <row r="38" spans="1:13" ht="13.5">
      <c r="A38" s="86">
        <v>36</v>
      </c>
      <c r="B38" s="92">
        <v>9424</v>
      </c>
      <c r="C38" s="86">
        <v>2014</v>
      </c>
      <c r="D38" s="92" t="s">
        <v>308</v>
      </c>
      <c r="E38" s="92" t="s">
        <v>309</v>
      </c>
      <c r="F38" s="92" t="s">
        <v>806</v>
      </c>
      <c r="G38" s="92" t="s">
        <v>804</v>
      </c>
      <c r="H38" s="90">
        <v>41941</v>
      </c>
      <c r="I38" s="35">
        <v>41941</v>
      </c>
      <c r="J38" s="91">
        <v>400</v>
      </c>
      <c r="K38" s="7" t="str">
        <f t="shared" si="0"/>
        <v>DOWNLOAD</v>
      </c>
      <c r="L38" s="7" t="str">
        <f t="shared" si="1"/>
        <v>CV</v>
      </c>
      <c r="M38" s="1"/>
    </row>
    <row r="39" spans="1:13" ht="13.5">
      <c r="A39" s="86">
        <v>37</v>
      </c>
      <c r="B39" s="92">
        <v>9425</v>
      </c>
      <c r="C39" s="86">
        <v>2014</v>
      </c>
      <c r="D39" s="92" t="s">
        <v>312</v>
      </c>
      <c r="E39" s="92" t="s">
        <v>313</v>
      </c>
      <c r="F39" s="92" t="s">
        <v>806</v>
      </c>
      <c r="G39" s="92" t="s">
        <v>804</v>
      </c>
      <c r="H39" s="90">
        <v>41942</v>
      </c>
      <c r="I39" s="35">
        <v>41942</v>
      </c>
      <c r="J39" s="91">
        <v>400</v>
      </c>
      <c r="K39" s="7" t="str">
        <f t="shared" si="0"/>
        <v>DOWNLOAD</v>
      </c>
      <c r="L39" s="7" t="str">
        <f t="shared" si="1"/>
        <v>CV</v>
      </c>
      <c r="M39" s="1"/>
    </row>
    <row r="40" spans="1:13" ht="13.5">
      <c r="A40" s="86">
        <v>38</v>
      </c>
      <c r="B40" s="92">
        <v>9426</v>
      </c>
      <c r="C40" s="86">
        <v>2014</v>
      </c>
      <c r="D40" s="92" t="s">
        <v>94</v>
      </c>
      <c r="E40" s="92" t="s">
        <v>10</v>
      </c>
      <c r="F40" s="92" t="s">
        <v>803</v>
      </c>
      <c r="G40" s="92" t="s">
        <v>804</v>
      </c>
      <c r="H40" s="90">
        <v>41942</v>
      </c>
      <c r="I40" s="35">
        <v>41942</v>
      </c>
      <c r="J40" s="91">
        <v>200</v>
      </c>
      <c r="K40" s="7" t="str">
        <f t="shared" si="0"/>
        <v>DOWNLOAD</v>
      </c>
      <c r="L40" s="7" t="str">
        <f t="shared" si="1"/>
        <v>CV</v>
      </c>
      <c r="M40" s="1"/>
    </row>
    <row r="41" spans="1:13" ht="13.5">
      <c r="A41" s="86">
        <v>39</v>
      </c>
      <c r="B41" s="92">
        <v>9427</v>
      </c>
      <c r="C41" s="86">
        <v>2014</v>
      </c>
      <c r="D41" s="92" t="s">
        <v>163</v>
      </c>
      <c r="E41" s="92" t="s">
        <v>164</v>
      </c>
      <c r="F41" s="92" t="s">
        <v>803</v>
      </c>
      <c r="G41" s="92" t="s">
        <v>804</v>
      </c>
      <c r="H41" s="90">
        <v>41942</v>
      </c>
      <c r="I41" s="35">
        <v>41942</v>
      </c>
      <c r="J41" s="91">
        <v>200</v>
      </c>
      <c r="K41" s="7" t="str">
        <f t="shared" si="0"/>
        <v>DOWNLOAD</v>
      </c>
      <c r="L41" s="7" t="str">
        <f t="shared" si="1"/>
        <v>CV</v>
      </c>
      <c r="M41" s="1"/>
    </row>
    <row r="42" spans="1:13" ht="13.5">
      <c r="A42" s="86">
        <v>40</v>
      </c>
      <c r="B42" s="92">
        <v>9428</v>
      </c>
      <c r="C42" s="86">
        <v>2014</v>
      </c>
      <c r="D42" s="92" t="s">
        <v>830</v>
      </c>
      <c r="E42" s="92" t="s">
        <v>44</v>
      </c>
      <c r="F42" s="92" t="s">
        <v>803</v>
      </c>
      <c r="G42" s="92" t="s">
        <v>804</v>
      </c>
      <c r="H42" s="90">
        <v>41942</v>
      </c>
      <c r="I42" s="35">
        <v>41942</v>
      </c>
      <c r="J42" s="91">
        <v>200</v>
      </c>
      <c r="K42" s="7" t="str">
        <f t="shared" si="0"/>
        <v>DOWNLOAD</v>
      </c>
      <c r="L42" s="7" t="str">
        <f t="shared" si="1"/>
        <v>CV</v>
      </c>
      <c r="M42" s="1"/>
    </row>
    <row r="43" spans="1:13" ht="13.5">
      <c r="A43" s="86">
        <v>41</v>
      </c>
      <c r="B43" s="92">
        <v>9491</v>
      </c>
      <c r="C43" s="86">
        <v>2014</v>
      </c>
      <c r="D43" s="92" t="s">
        <v>831</v>
      </c>
      <c r="E43" s="92" t="s">
        <v>832</v>
      </c>
      <c r="F43" s="92" t="s">
        <v>833</v>
      </c>
      <c r="G43" s="92" t="s">
        <v>834</v>
      </c>
      <c r="H43" s="90">
        <v>41942</v>
      </c>
      <c r="I43" s="35">
        <v>41942</v>
      </c>
      <c r="J43" s="91">
        <v>350</v>
      </c>
      <c r="K43" s="7" t="str">
        <f t="shared" si="0"/>
        <v>DOWNLOAD</v>
      </c>
      <c r="L43" s="7" t="str">
        <f t="shared" si="1"/>
        <v>CV</v>
      </c>
      <c r="M43" s="1"/>
    </row>
    <row r="44" spans="1:13" ht="13.5">
      <c r="A44" s="86">
        <v>42</v>
      </c>
      <c r="B44" s="92">
        <v>9492</v>
      </c>
      <c r="C44" s="86">
        <v>2014</v>
      </c>
      <c r="D44" s="92" t="s">
        <v>835</v>
      </c>
      <c r="E44" s="92" t="s">
        <v>836</v>
      </c>
      <c r="F44" s="92" t="s">
        <v>837</v>
      </c>
      <c r="G44" s="92" t="s">
        <v>834</v>
      </c>
      <c r="H44" s="90">
        <v>41942</v>
      </c>
      <c r="I44" s="35">
        <v>41942</v>
      </c>
      <c r="J44" s="91">
        <v>150</v>
      </c>
      <c r="K44" s="7" t="str">
        <f t="shared" si="0"/>
        <v>DOWNLOAD</v>
      </c>
      <c r="L44" s="7" t="str">
        <f t="shared" si="1"/>
        <v>CV</v>
      </c>
      <c r="M44" s="1"/>
    </row>
    <row r="45" spans="1:13" ht="13.5">
      <c r="A45" s="86">
        <v>43</v>
      </c>
      <c r="B45" s="92">
        <v>9493</v>
      </c>
      <c r="C45" s="86">
        <v>2014</v>
      </c>
      <c r="D45" s="92" t="s">
        <v>831</v>
      </c>
      <c r="E45" s="92" t="s">
        <v>832</v>
      </c>
      <c r="F45" s="92" t="s">
        <v>837</v>
      </c>
      <c r="G45" s="92" t="s">
        <v>834</v>
      </c>
      <c r="H45" s="90">
        <v>41943</v>
      </c>
      <c r="I45" s="90">
        <v>41943</v>
      </c>
      <c r="J45" s="91">
        <v>150</v>
      </c>
      <c r="K45" s="7" t="str">
        <f t="shared" si="0"/>
        <v>DOWNLOAD</v>
      </c>
      <c r="L45" s="7" t="str">
        <f t="shared" si="1"/>
        <v>CV</v>
      </c>
      <c r="M45" s="1"/>
    </row>
    <row r="46" spans="1:13" ht="13.5">
      <c r="A46" s="86">
        <v>44</v>
      </c>
      <c r="B46" s="92">
        <v>9494</v>
      </c>
      <c r="C46" s="86">
        <v>2014</v>
      </c>
      <c r="D46" s="92" t="s">
        <v>835</v>
      </c>
      <c r="E46" s="92" t="s">
        <v>836</v>
      </c>
      <c r="F46" s="92" t="s">
        <v>833</v>
      </c>
      <c r="G46" s="92" t="s">
        <v>834</v>
      </c>
      <c r="H46" s="90">
        <v>41943</v>
      </c>
      <c r="I46" s="90">
        <v>41943</v>
      </c>
      <c r="J46" s="91">
        <v>350</v>
      </c>
      <c r="K46" s="7" t="str">
        <f t="shared" si="0"/>
        <v>DOWNLOAD</v>
      </c>
      <c r="L46" s="7" t="str">
        <f t="shared" si="1"/>
        <v>CV</v>
      </c>
      <c r="M46" s="1"/>
    </row>
    <row r="47" spans="1:13" ht="13.5">
      <c r="A47" s="86">
        <v>45</v>
      </c>
      <c r="B47" s="92">
        <v>9504</v>
      </c>
      <c r="C47" s="86">
        <v>2014</v>
      </c>
      <c r="D47" s="92" t="s">
        <v>251</v>
      </c>
      <c r="E47" s="92" t="s">
        <v>38</v>
      </c>
      <c r="F47" s="92" t="s">
        <v>803</v>
      </c>
      <c r="G47" s="92" t="s">
        <v>804</v>
      </c>
      <c r="H47" s="90">
        <v>41921</v>
      </c>
      <c r="I47" s="90">
        <v>41921</v>
      </c>
      <c r="J47" s="91">
        <v>200</v>
      </c>
      <c r="K47" s="7" t="str">
        <f t="shared" si="0"/>
        <v>DOWNLOAD</v>
      </c>
      <c r="L47" s="7" t="str">
        <f t="shared" si="1"/>
        <v>CV</v>
      </c>
      <c r="M47" s="1"/>
    </row>
    <row r="48" spans="1:13" ht="13.5">
      <c r="A48" s="86">
        <v>46</v>
      </c>
      <c r="B48" s="92">
        <v>9544</v>
      </c>
      <c r="C48" s="86">
        <v>2014</v>
      </c>
      <c r="D48" s="92" t="s">
        <v>270</v>
      </c>
      <c r="E48" s="92" t="s">
        <v>271</v>
      </c>
      <c r="F48" s="92" t="s">
        <v>26</v>
      </c>
      <c r="G48" s="92" t="s">
        <v>814</v>
      </c>
      <c r="H48" s="90">
        <v>41919</v>
      </c>
      <c r="I48" s="90">
        <v>41921</v>
      </c>
      <c r="J48" s="91" t="s">
        <v>822</v>
      </c>
      <c r="K48" s="7" t="str">
        <f t="shared" si="0"/>
        <v>DOWNLOAD</v>
      </c>
      <c r="L48" s="7" t="str">
        <f t="shared" si="1"/>
        <v>CV</v>
      </c>
      <c r="M48" s="1"/>
    </row>
    <row r="49" spans="1:13" ht="13.5">
      <c r="A49" s="86">
        <v>47</v>
      </c>
      <c r="B49" s="92">
        <v>9547</v>
      </c>
      <c r="C49" s="86">
        <v>2014</v>
      </c>
      <c r="D49" s="92" t="s">
        <v>838</v>
      </c>
      <c r="E49" s="92" t="s">
        <v>261</v>
      </c>
      <c r="F49" s="92" t="s">
        <v>55</v>
      </c>
      <c r="G49" s="86"/>
      <c r="H49" s="86"/>
      <c r="I49" s="86"/>
      <c r="J49" s="91"/>
      <c r="K49" s="7" t="str">
        <f t="shared" si="0"/>
        <v>DOWNLOAD</v>
      </c>
      <c r="L49" s="7" t="str">
        <f t="shared" si="1"/>
        <v>CV</v>
      </c>
      <c r="M49" s="1"/>
    </row>
    <row r="50" spans="1:13" ht="55.5">
      <c r="A50" s="86">
        <v>48</v>
      </c>
      <c r="B50" s="92">
        <v>9565</v>
      </c>
      <c r="C50" s="86">
        <v>2014</v>
      </c>
      <c r="D50" s="92" t="s">
        <v>839</v>
      </c>
      <c r="E50" s="92" t="s">
        <v>840</v>
      </c>
      <c r="F50" s="92" t="s">
        <v>841</v>
      </c>
      <c r="G50" s="92" t="s">
        <v>842</v>
      </c>
      <c r="H50" s="90">
        <v>41921</v>
      </c>
      <c r="I50" s="90">
        <v>41921</v>
      </c>
      <c r="J50" s="91">
        <v>200</v>
      </c>
      <c r="K50" s="7" t="str">
        <f t="shared" si="0"/>
        <v>DOWNLOAD</v>
      </c>
      <c r="L50" s="7" t="str">
        <f t="shared" si="1"/>
        <v>CV</v>
      </c>
      <c r="M50" s="1"/>
    </row>
    <row r="51" spans="1:13" ht="55.5">
      <c r="A51" s="86">
        <v>49</v>
      </c>
      <c r="B51" s="92">
        <v>9566</v>
      </c>
      <c r="C51" s="86">
        <v>2014</v>
      </c>
      <c r="D51" s="92" t="s">
        <v>59</v>
      </c>
      <c r="E51" s="92" t="s">
        <v>60</v>
      </c>
      <c r="F51" s="92" t="s">
        <v>843</v>
      </c>
      <c r="G51" s="92" t="s">
        <v>842</v>
      </c>
      <c r="H51" s="90">
        <v>41920</v>
      </c>
      <c r="I51" s="90">
        <v>41920</v>
      </c>
      <c r="J51" s="91">
        <v>300</v>
      </c>
      <c r="K51" s="7" t="str">
        <f t="shared" si="0"/>
        <v>DOWNLOAD</v>
      </c>
      <c r="L51" s="7" t="str">
        <f t="shared" si="1"/>
        <v>CV</v>
      </c>
      <c r="M51" s="1"/>
    </row>
    <row r="52" spans="1:13" ht="27.75">
      <c r="A52" s="86">
        <v>50</v>
      </c>
      <c r="B52" s="92">
        <v>9567</v>
      </c>
      <c r="C52" s="86">
        <v>2014</v>
      </c>
      <c r="D52" s="92" t="s">
        <v>401</v>
      </c>
      <c r="E52" s="92" t="s">
        <v>844</v>
      </c>
      <c r="F52" s="92" t="s">
        <v>811</v>
      </c>
      <c r="G52" s="92" t="s">
        <v>845</v>
      </c>
      <c r="H52" s="90">
        <v>41940</v>
      </c>
      <c r="I52" s="90">
        <v>41941</v>
      </c>
      <c r="J52" s="91">
        <v>100</v>
      </c>
      <c r="K52" s="7" t="str">
        <f t="shared" si="0"/>
        <v>DOWNLOAD</v>
      </c>
      <c r="L52" s="7" t="str">
        <f t="shared" si="1"/>
        <v>CV</v>
      </c>
      <c r="M52" s="1"/>
    </row>
    <row r="53" spans="1:13" ht="27.75">
      <c r="A53" s="86">
        <v>51</v>
      </c>
      <c r="B53" s="92">
        <v>9568</v>
      </c>
      <c r="C53" s="86">
        <v>2014</v>
      </c>
      <c r="D53" s="92" t="s">
        <v>147</v>
      </c>
      <c r="E53" s="92" t="s">
        <v>21</v>
      </c>
      <c r="F53" s="92" t="s">
        <v>846</v>
      </c>
      <c r="G53" s="92" t="s">
        <v>845</v>
      </c>
      <c r="H53" s="90">
        <v>41940</v>
      </c>
      <c r="I53" s="90">
        <v>41941</v>
      </c>
      <c r="J53" s="91">
        <v>80</v>
      </c>
      <c r="K53" s="7" t="str">
        <f t="shared" si="0"/>
        <v>DOWNLOAD</v>
      </c>
      <c r="L53" s="7" t="str">
        <f t="shared" si="1"/>
        <v>CV</v>
      </c>
      <c r="M53" s="1"/>
    </row>
    <row r="54" spans="1:13" ht="27.75">
      <c r="A54" s="86">
        <v>52</v>
      </c>
      <c r="B54" s="92">
        <v>9569</v>
      </c>
      <c r="C54" s="86">
        <v>2014</v>
      </c>
      <c r="D54" s="92" t="s">
        <v>847</v>
      </c>
      <c r="E54" s="92" t="s">
        <v>17</v>
      </c>
      <c r="F54" s="92" t="s">
        <v>848</v>
      </c>
      <c r="G54" s="92" t="s">
        <v>845</v>
      </c>
      <c r="H54" s="90">
        <v>41940</v>
      </c>
      <c r="I54" s="90">
        <v>41941</v>
      </c>
      <c r="J54" s="91">
        <v>300</v>
      </c>
      <c r="K54" s="7" t="str">
        <f t="shared" si="0"/>
        <v>DOWNLOAD</v>
      </c>
      <c r="L54" s="7" t="str">
        <f t="shared" si="1"/>
        <v>CV</v>
      </c>
      <c r="M54" s="1"/>
    </row>
    <row r="55" spans="1:13" ht="27.75">
      <c r="A55" s="86">
        <v>53</v>
      </c>
      <c r="B55" s="92">
        <v>9571</v>
      </c>
      <c r="C55" s="86">
        <v>2014</v>
      </c>
      <c r="D55" s="92" t="s">
        <v>849</v>
      </c>
      <c r="E55" s="92" t="s">
        <v>44</v>
      </c>
      <c r="F55" s="92" t="s">
        <v>850</v>
      </c>
      <c r="G55" s="92" t="s">
        <v>845</v>
      </c>
      <c r="H55" s="90">
        <v>41940</v>
      </c>
      <c r="I55" s="90">
        <v>41941</v>
      </c>
      <c r="J55" s="91">
        <v>600</v>
      </c>
      <c r="K55" s="7" t="str">
        <f t="shared" si="0"/>
        <v>DOWNLOAD</v>
      </c>
      <c r="L55" s="7" t="str">
        <f t="shared" si="1"/>
        <v>CV</v>
      </c>
      <c r="M55" s="1"/>
    </row>
    <row r="56" spans="1:13" ht="13.5">
      <c r="A56" s="86">
        <v>54</v>
      </c>
      <c r="B56" s="92">
        <v>9572</v>
      </c>
      <c r="C56" s="86">
        <v>2014</v>
      </c>
      <c r="D56" s="92" t="s">
        <v>831</v>
      </c>
      <c r="E56" s="92" t="s">
        <v>832</v>
      </c>
      <c r="F56" s="92" t="s">
        <v>851</v>
      </c>
      <c r="G56" s="92" t="s">
        <v>834</v>
      </c>
      <c r="H56" s="90">
        <v>41942</v>
      </c>
      <c r="I56" s="90">
        <v>41942</v>
      </c>
      <c r="J56" s="91">
        <v>500</v>
      </c>
      <c r="K56" s="7" t="str">
        <f t="shared" si="0"/>
        <v>DOWNLOAD</v>
      </c>
      <c r="L56" s="7" t="str">
        <f t="shared" si="1"/>
        <v>CV</v>
      </c>
      <c r="M56" s="1"/>
    </row>
    <row r="57" spans="1:13" ht="13.5">
      <c r="A57" s="86">
        <v>55</v>
      </c>
      <c r="B57" s="92">
        <v>9573</v>
      </c>
      <c r="C57" s="86">
        <v>2014</v>
      </c>
      <c r="D57" s="92" t="s">
        <v>835</v>
      </c>
      <c r="E57" s="92" t="s">
        <v>836</v>
      </c>
      <c r="F57" s="92" t="s">
        <v>851</v>
      </c>
      <c r="G57" s="92" t="s">
        <v>834</v>
      </c>
      <c r="H57" s="90">
        <v>41942</v>
      </c>
      <c r="I57" s="90">
        <v>41942</v>
      </c>
      <c r="J57" s="91">
        <v>500</v>
      </c>
      <c r="K57" s="7" t="str">
        <f t="shared" si="0"/>
        <v>DOWNLOAD</v>
      </c>
      <c r="L57" s="7" t="str">
        <f t="shared" si="1"/>
        <v>CV</v>
      </c>
      <c r="M57" s="1"/>
    </row>
    <row r="58" spans="1:13" ht="13.5">
      <c r="A58" s="86">
        <v>56</v>
      </c>
      <c r="B58" s="92">
        <v>9574</v>
      </c>
      <c r="C58" s="86">
        <v>2014</v>
      </c>
      <c r="D58" s="92" t="s">
        <v>831</v>
      </c>
      <c r="E58" s="92" t="s">
        <v>832</v>
      </c>
      <c r="F58" s="92" t="s">
        <v>851</v>
      </c>
      <c r="G58" s="92" t="s">
        <v>834</v>
      </c>
      <c r="H58" s="90">
        <v>41943</v>
      </c>
      <c r="I58" s="90">
        <v>41943</v>
      </c>
      <c r="J58" s="91">
        <v>500</v>
      </c>
      <c r="K58" s="7" t="str">
        <f t="shared" si="0"/>
        <v>DOWNLOAD</v>
      </c>
      <c r="L58" s="7" t="str">
        <f t="shared" si="1"/>
        <v>CV</v>
      </c>
      <c r="M58" s="1"/>
    </row>
    <row r="59" spans="1:13" ht="13.5">
      <c r="A59" s="86">
        <v>57</v>
      </c>
      <c r="B59" s="92">
        <v>9575</v>
      </c>
      <c r="C59" s="86">
        <v>2014</v>
      </c>
      <c r="D59" s="92" t="s">
        <v>835</v>
      </c>
      <c r="E59" s="92" t="s">
        <v>836</v>
      </c>
      <c r="F59" s="92" t="s">
        <v>851</v>
      </c>
      <c r="G59" s="92" t="s">
        <v>834</v>
      </c>
      <c r="H59" s="90">
        <v>41943</v>
      </c>
      <c r="I59" s="90">
        <v>41943</v>
      </c>
      <c r="J59" s="91">
        <v>500</v>
      </c>
      <c r="K59" s="7" t="str">
        <f t="shared" si="0"/>
        <v>DOWNLOAD</v>
      </c>
      <c r="L59" s="7" t="str">
        <f t="shared" si="1"/>
        <v>CV</v>
      </c>
      <c r="M59" s="1"/>
    </row>
    <row r="60" spans="1:13" ht="13.5">
      <c r="A60" s="86">
        <v>58</v>
      </c>
      <c r="B60" s="92">
        <v>9576</v>
      </c>
      <c r="C60" s="86">
        <v>2014</v>
      </c>
      <c r="D60" s="92" t="s">
        <v>270</v>
      </c>
      <c r="E60" s="92" t="s">
        <v>168</v>
      </c>
      <c r="F60" s="92" t="s">
        <v>828</v>
      </c>
      <c r="G60" s="92" t="s">
        <v>127</v>
      </c>
      <c r="H60" s="90">
        <v>41961</v>
      </c>
      <c r="I60" s="90">
        <v>41962</v>
      </c>
      <c r="J60" s="91">
        <v>800</v>
      </c>
      <c r="K60" s="7" t="str">
        <f t="shared" si="0"/>
        <v>DOWNLOAD</v>
      </c>
      <c r="L60" s="7" t="str">
        <f t="shared" si="1"/>
        <v>CV</v>
      </c>
      <c r="M60" s="1"/>
    </row>
    <row r="61" spans="1:13" ht="27.75">
      <c r="A61" s="86">
        <v>59</v>
      </c>
      <c r="B61" s="92">
        <v>9577</v>
      </c>
      <c r="C61" s="86">
        <v>2014</v>
      </c>
      <c r="D61" s="92" t="s">
        <v>852</v>
      </c>
      <c r="E61" s="92" t="s">
        <v>18</v>
      </c>
      <c r="F61" s="92" t="s">
        <v>26</v>
      </c>
      <c r="G61" s="92" t="s">
        <v>853</v>
      </c>
      <c r="H61" s="86"/>
      <c r="I61" s="86"/>
      <c r="J61" s="91" t="s">
        <v>822</v>
      </c>
      <c r="K61" s="7" t="str">
        <f t="shared" si="0"/>
        <v>DOWNLOAD</v>
      </c>
      <c r="L61" s="7" t="str">
        <f t="shared" si="1"/>
        <v>CV</v>
      </c>
      <c r="M61" s="1"/>
    </row>
    <row r="62" spans="1:13" ht="27.75">
      <c r="A62" s="86">
        <v>60</v>
      </c>
      <c r="B62" s="92">
        <v>9578</v>
      </c>
      <c r="C62" s="86">
        <v>2014</v>
      </c>
      <c r="D62" s="92" t="s">
        <v>854</v>
      </c>
      <c r="E62" s="92" t="s">
        <v>855</v>
      </c>
      <c r="F62" s="92" t="s">
        <v>856</v>
      </c>
      <c r="G62" s="92" t="s">
        <v>853</v>
      </c>
      <c r="H62" s="90">
        <v>41961</v>
      </c>
      <c r="I62" s="90">
        <v>41961</v>
      </c>
      <c r="J62" s="91" t="s">
        <v>822</v>
      </c>
      <c r="K62" s="7" t="str">
        <f t="shared" si="0"/>
        <v>DOWNLOAD</v>
      </c>
      <c r="L62" s="7" t="str">
        <f t="shared" si="1"/>
        <v>CV</v>
      </c>
      <c r="M62" s="1"/>
    </row>
    <row r="63" spans="1:90" s="10" customFormat="1" ht="13.5">
      <c r="A63" s="124">
        <v>61</v>
      </c>
      <c r="B63" s="137">
        <v>9579</v>
      </c>
      <c r="C63" s="124">
        <v>2014</v>
      </c>
      <c r="D63" s="137" t="s">
        <v>857</v>
      </c>
      <c r="E63" s="137" t="s">
        <v>42</v>
      </c>
      <c r="F63" s="137" t="s">
        <v>848</v>
      </c>
      <c r="G63" s="92" t="s">
        <v>858</v>
      </c>
      <c r="H63" s="138">
        <v>41961</v>
      </c>
      <c r="I63" s="138">
        <v>41962</v>
      </c>
      <c r="J63" s="139" t="s">
        <v>822</v>
      </c>
      <c r="K63" s="7" t="str">
        <f t="shared" si="0"/>
        <v>DOWNLOAD</v>
      </c>
      <c r="L63" s="7" t="str">
        <f t="shared" si="1"/>
        <v>CV</v>
      </c>
      <c r="M63" s="1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ht="13.5">
      <c r="A64" s="124"/>
      <c r="B64" s="137"/>
      <c r="C64" s="124"/>
      <c r="D64" s="137"/>
      <c r="E64" s="137"/>
      <c r="F64" s="137"/>
      <c r="G64" s="92" t="s">
        <v>859</v>
      </c>
      <c r="H64" s="138"/>
      <c r="I64" s="138"/>
      <c r="J64" s="139"/>
      <c r="K64" s="7" t="str">
        <f t="shared" si="0"/>
        <v>DOWNLOAD</v>
      </c>
      <c r="L64" s="7" t="str">
        <f t="shared" si="1"/>
        <v>CV</v>
      </c>
      <c r="M64" s="1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13" ht="13.5">
      <c r="A65" s="124">
        <v>62</v>
      </c>
      <c r="B65" s="137">
        <v>9580</v>
      </c>
      <c r="C65" s="124">
        <v>2014</v>
      </c>
      <c r="D65" s="137" t="s">
        <v>860</v>
      </c>
      <c r="E65" s="137" t="s">
        <v>10</v>
      </c>
      <c r="F65" s="137" t="s">
        <v>861</v>
      </c>
      <c r="G65" s="92" t="s">
        <v>858</v>
      </c>
      <c r="H65" s="138">
        <v>41961</v>
      </c>
      <c r="I65" s="138">
        <v>41961</v>
      </c>
      <c r="J65" s="139" t="s">
        <v>822</v>
      </c>
      <c r="K65" s="7" t="str">
        <f t="shared" si="0"/>
        <v>DOWNLOAD</v>
      </c>
      <c r="L65" s="7" t="str">
        <f t="shared" si="1"/>
        <v>CV</v>
      </c>
      <c r="M65" s="1"/>
    </row>
    <row r="66" spans="1:13" ht="13.5">
      <c r="A66" s="124"/>
      <c r="B66" s="137"/>
      <c r="C66" s="124"/>
      <c r="D66" s="137"/>
      <c r="E66" s="137"/>
      <c r="F66" s="137"/>
      <c r="G66" s="92" t="s">
        <v>859</v>
      </c>
      <c r="H66" s="138"/>
      <c r="I66" s="138"/>
      <c r="J66" s="139"/>
      <c r="K66" s="7" t="str">
        <f t="shared" si="0"/>
        <v>DOWNLOAD</v>
      </c>
      <c r="L66" s="7" t="str">
        <f t="shared" si="1"/>
        <v>CV</v>
      </c>
      <c r="M66" s="1"/>
    </row>
    <row r="67" spans="1:13" ht="13.5">
      <c r="A67" s="124">
        <v>63</v>
      </c>
      <c r="B67" s="137">
        <v>9581</v>
      </c>
      <c r="C67" s="124">
        <v>2014</v>
      </c>
      <c r="D67" s="137" t="s">
        <v>862</v>
      </c>
      <c r="E67" s="137" t="s">
        <v>227</v>
      </c>
      <c r="F67" s="137" t="s">
        <v>861</v>
      </c>
      <c r="G67" s="92" t="s">
        <v>858</v>
      </c>
      <c r="H67" s="138">
        <v>41962</v>
      </c>
      <c r="I67" s="138">
        <v>41962</v>
      </c>
      <c r="J67" s="139" t="s">
        <v>822</v>
      </c>
      <c r="K67" s="7" t="str">
        <f t="shared" si="0"/>
        <v>DOWNLOAD</v>
      </c>
      <c r="L67" s="7" t="str">
        <f t="shared" si="1"/>
        <v>CV</v>
      </c>
      <c r="M67" s="1"/>
    </row>
    <row r="68" spans="1:13" ht="13.5">
      <c r="A68" s="124"/>
      <c r="B68" s="137"/>
      <c r="C68" s="124"/>
      <c r="D68" s="137"/>
      <c r="E68" s="137"/>
      <c r="F68" s="137"/>
      <c r="G68" s="92" t="s">
        <v>859</v>
      </c>
      <c r="H68" s="138"/>
      <c r="I68" s="138"/>
      <c r="J68" s="139"/>
      <c r="K68" s="7" t="str">
        <f aca="true" t="shared" si="2" ref="K68:K131">HYPERLINK(CONCATENATE("http://trasparenza.cefpas.it/wp-content/uploads/2014/LETTERE_DOCENTI/2014/ottobre/",B68,"_",D68,"_",LEFT(E68,1),".pdf"),"DOWNLOAD")</f>
        <v>DOWNLOAD</v>
      </c>
      <c r="L68" s="7" t="str">
        <f aca="true" t="shared" si="3" ref="L68:L131">HYPERLINK(CONCATENATE("http://trasparenza.cefpas.it/wp-content/uploads/2015/CV_DOCENTI/",D68,"_",E68,"_","CV",".pdf"),"CV")</f>
        <v>CV</v>
      </c>
      <c r="M68" s="1"/>
    </row>
    <row r="69" spans="1:13" ht="13.5">
      <c r="A69" s="124">
        <v>64</v>
      </c>
      <c r="B69" s="137">
        <v>9582</v>
      </c>
      <c r="C69" s="124">
        <v>2014</v>
      </c>
      <c r="D69" s="137" t="s">
        <v>863</v>
      </c>
      <c r="E69" s="137" t="s">
        <v>151</v>
      </c>
      <c r="F69" s="137" t="s">
        <v>848</v>
      </c>
      <c r="G69" s="92" t="s">
        <v>858</v>
      </c>
      <c r="H69" s="138">
        <v>41961</v>
      </c>
      <c r="I69" s="138">
        <v>41962</v>
      </c>
      <c r="J69" s="139" t="s">
        <v>822</v>
      </c>
      <c r="K69" s="7" t="str">
        <f t="shared" si="2"/>
        <v>DOWNLOAD</v>
      </c>
      <c r="L69" s="7" t="str">
        <f t="shared" si="3"/>
        <v>CV</v>
      </c>
      <c r="M69" s="1"/>
    </row>
    <row r="70" spans="1:13" ht="13.5">
      <c r="A70" s="124"/>
      <c r="B70" s="137"/>
      <c r="C70" s="124"/>
      <c r="D70" s="137"/>
      <c r="E70" s="137"/>
      <c r="F70" s="137"/>
      <c r="G70" s="92" t="s">
        <v>859</v>
      </c>
      <c r="H70" s="138"/>
      <c r="I70" s="138"/>
      <c r="J70" s="139"/>
      <c r="K70" s="7" t="str">
        <f t="shared" si="2"/>
        <v>DOWNLOAD</v>
      </c>
      <c r="L70" s="7" t="str">
        <f t="shared" si="3"/>
        <v>CV</v>
      </c>
      <c r="M70" s="1"/>
    </row>
    <row r="71" spans="1:13" ht="13.5">
      <c r="A71" s="124">
        <v>65</v>
      </c>
      <c r="B71" s="137">
        <v>9583</v>
      </c>
      <c r="C71" s="124">
        <v>2014</v>
      </c>
      <c r="D71" s="137" t="s">
        <v>864</v>
      </c>
      <c r="E71" s="137" t="s">
        <v>865</v>
      </c>
      <c r="F71" s="137" t="s">
        <v>861</v>
      </c>
      <c r="G71" s="92" t="s">
        <v>858</v>
      </c>
      <c r="H71" s="138">
        <v>41961</v>
      </c>
      <c r="I71" s="138">
        <v>41962</v>
      </c>
      <c r="J71" s="139">
        <v>200</v>
      </c>
      <c r="K71" s="7" t="str">
        <f t="shared" si="2"/>
        <v>DOWNLOAD</v>
      </c>
      <c r="L71" s="7" t="str">
        <f t="shared" si="3"/>
        <v>CV</v>
      </c>
      <c r="M71" s="1"/>
    </row>
    <row r="72" spans="1:13" ht="13.5">
      <c r="A72" s="124"/>
      <c r="B72" s="137"/>
      <c r="C72" s="124"/>
      <c r="D72" s="137"/>
      <c r="E72" s="137"/>
      <c r="F72" s="137"/>
      <c r="G72" s="92" t="s">
        <v>859</v>
      </c>
      <c r="H72" s="138"/>
      <c r="I72" s="138"/>
      <c r="J72" s="139"/>
      <c r="K72" s="7" t="str">
        <f t="shared" si="2"/>
        <v>DOWNLOAD</v>
      </c>
      <c r="L72" s="7" t="str">
        <f t="shared" si="3"/>
        <v>CV</v>
      </c>
      <c r="M72" s="1"/>
    </row>
    <row r="73" spans="1:13" ht="13.5">
      <c r="A73" s="124">
        <v>66</v>
      </c>
      <c r="B73" s="137">
        <v>9584</v>
      </c>
      <c r="C73" s="124">
        <v>2014</v>
      </c>
      <c r="D73" s="137" t="s">
        <v>866</v>
      </c>
      <c r="E73" s="137" t="s">
        <v>10</v>
      </c>
      <c r="F73" s="137" t="s">
        <v>816</v>
      </c>
      <c r="G73" s="92" t="s">
        <v>858</v>
      </c>
      <c r="H73" s="138">
        <v>41963</v>
      </c>
      <c r="I73" s="138">
        <v>41963</v>
      </c>
      <c r="J73" s="139">
        <v>500</v>
      </c>
      <c r="K73" s="7" t="str">
        <f t="shared" si="2"/>
        <v>DOWNLOAD</v>
      </c>
      <c r="L73" s="7" t="str">
        <f t="shared" si="3"/>
        <v>CV</v>
      </c>
      <c r="M73" s="1"/>
    </row>
    <row r="74" spans="1:13" ht="13.5">
      <c r="A74" s="124"/>
      <c r="B74" s="137"/>
      <c r="C74" s="124"/>
      <c r="D74" s="137"/>
      <c r="E74" s="137"/>
      <c r="F74" s="137"/>
      <c r="G74" s="92" t="s">
        <v>859</v>
      </c>
      <c r="H74" s="138"/>
      <c r="I74" s="138"/>
      <c r="J74" s="139"/>
      <c r="K74" s="7" t="str">
        <f t="shared" si="2"/>
        <v>DOWNLOAD</v>
      </c>
      <c r="L74" s="7" t="str">
        <f t="shared" si="3"/>
        <v>CV</v>
      </c>
      <c r="M74" s="1"/>
    </row>
    <row r="75" spans="1:13" ht="13.5" customHeight="1">
      <c r="A75" s="124">
        <v>67</v>
      </c>
      <c r="B75" s="137">
        <v>9585</v>
      </c>
      <c r="C75" s="124">
        <v>2014</v>
      </c>
      <c r="D75" s="137" t="s">
        <v>867</v>
      </c>
      <c r="E75" s="137" t="s">
        <v>8</v>
      </c>
      <c r="F75" s="137" t="s">
        <v>861</v>
      </c>
      <c r="G75" s="92" t="s">
        <v>858</v>
      </c>
      <c r="H75" s="138">
        <v>41963</v>
      </c>
      <c r="I75" s="138">
        <v>41963</v>
      </c>
      <c r="J75" s="139">
        <v>200</v>
      </c>
      <c r="K75" s="7" t="str">
        <f t="shared" si="2"/>
        <v>DOWNLOAD</v>
      </c>
      <c r="L75" s="7" t="str">
        <f t="shared" si="3"/>
        <v>CV</v>
      </c>
      <c r="M75" s="1"/>
    </row>
    <row r="76" spans="1:13" ht="13.5">
      <c r="A76" s="124"/>
      <c r="B76" s="137"/>
      <c r="C76" s="124"/>
      <c r="D76" s="137"/>
      <c r="E76" s="137"/>
      <c r="F76" s="137"/>
      <c r="G76" s="92" t="s">
        <v>859</v>
      </c>
      <c r="H76" s="138"/>
      <c r="I76" s="138"/>
      <c r="J76" s="139"/>
      <c r="K76" s="7" t="str">
        <f t="shared" si="2"/>
        <v>DOWNLOAD</v>
      </c>
      <c r="L76" s="7" t="str">
        <f t="shared" si="3"/>
        <v>CV</v>
      </c>
      <c r="M76" s="1"/>
    </row>
    <row r="77" spans="1:13" ht="13.5">
      <c r="A77" s="86">
        <v>68</v>
      </c>
      <c r="B77" s="92">
        <v>9615</v>
      </c>
      <c r="C77" s="86">
        <v>2014</v>
      </c>
      <c r="D77" s="92" t="s">
        <v>188</v>
      </c>
      <c r="E77" s="92" t="s">
        <v>53</v>
      </c>
      <c r="F77" s="92" t="s">
        <v>868</v>
      </c>
      <c r="G77" s="86" t="s">
        <v>804</v>
      </c>
      <c r="H77" s="90">
        <v>41941</v>
      </c>
      <c r="I77" s="90">
        <v>41941</v>
      </c>
      <c r="J77" s="91">
        <v>200</v>
      </c>
      <c r="K77" s="7" t="str">
        <f t="shared" si="2"/>
        <v>DOWNLOAD</v>
      </c>
      <c r="L77" s="7" t="str">
        <f t="shared" si="3"/>
        <v>CV</v>
      </c>
      <c r="M77" s="1"/>
    </row>
    <row r="78" spans="1:13" ht="13.5">
      <c r="A78" s="86">
        <v>69</v>
      </c>
      <c r="B78" s="92">
        <v>9616</v>
      </c>
      <c r="C78" s="86">
        <v>2014</v>
      </c>
      <c r="D78" s="92" t="s">
        <v>249</v>
      </c>
      <c r="E78" s="92" t="s">
        <v>30</v>
      </c>
      <c r="F78" s="92" t="s">
        <v>868</v>
      </c>
      <c r="G78" s="86" t="s">
        <v>804</v>
      </c>
      <c r="H78" s="90">
        <v>41946</v>
      </c>
      <c r="I78" s="90">
        <v>41946</v>
      </c>
      <c r="J78" s="91">
        <v>200</v>
      </c>
      <c r="K78" s="7" t="str">
        <f t="shared" si="2"/>
        <v>DOWNLOAD</v>
      </c>
      <c r="L78" s="7" t="str">
        <f t="shared" si="3"/>
        <v>CV</v>
      </c>
      <c r="M78" s="1"/>
    </row>
    <row r="79" spans="1:13" ht="13.5">
      <c r="A79" s="86">
        <v>70</v>
      </c>
      <c r="B79" s="92">
        <v>9617</v>
      </c>
      <c r="C79" s="86">
        <v>2014</v>
      </c>
      <c r="D79" s="92" t="s">
        <v>311</v>
      </c>
      <c r="E79" s="92" t="s">
        <v>252</v>
      </c>
      <c r="F79" s="92" t="s">
        <v>868</v>
      </c>
      <c r="G79" s="86" t="s">
        <v>804</v>
      </c>
      <c r="H79" s="90">
        <v>41946</v>
      </c>
      <c r="I79" s="90">
        <v>41946</v>
      </c>
      <c r="J79" s="91">
        <v>200</v>
      </c>
      <c r="K79" s="7" t="str">
        <f t="shared" si="2"/>
        <v>DOWNLOAD</v>
      </c>
      <c r="L79" s="7" t="str">
        <f t="shared" si="3"/>
        <v>CV</v>
      </c>
      <c r="M79" s="1"/>
    </row>
    <row r="80" spans="1:13" ht="13.5">
      <c r="A80" s="86">
        <v>71</v>
      </c>
      <c r="B80" s="92">
        <v>9618</v>
      </c>
      <c r="C80" s="86">
        <v>2014</v>
      </c>
      <c r="D80" s="92" t="s">
        <v>266</v>
      </c>
      <c r="E80" s="92" t="s">
        <v>267</v>
      </c>
      <c r="F80" s="92" t="s">
        <v>806</v>
      </c>
      <c r="G80" s="86" t="s">
        <v>804</v>
      </c>
      <c r="H80" s="90">
        <v>41946</v>
      </c>
      <c r="I80" s="90">
        <v>41946</v>
      </c>
      <c r="J80" s="91">
        <v>400</v>
      </c>
      <c r="K80" s="7" t="str">
        <f t="shared" si="2"/>
        <v>DOWNLOAD</v>
      </c>
      <c r="L80" s="7" t="str">
        <f t="shared" si="3"/>
        <v>CV</v>
      </c>
      <c r="M80" s="1"/>
    </row>
    <row r="81" spans="1:13" ht="13.5">
      <c r="A81" s="86">
        <v>72</v>
      </c>
      <c r="B81" s="92">
        <v>9619</v>
      </c>
      <c r="C81" s="86">
        <v>2014</v>
      </c>
      <c r="D81" s="92" t="s">
        <v>174</v>
      </c>
      <c r="E81" s="92" t="s">
        <v>175</v>
      </c>
      <c r="F81" s="92" t="s">
        <v>868</v>
      </c>
      <c r="G81" s="86" t="s">
        <v>804</v>
      </c>
      <c r="H81" s="90">
        <v>41947</v>
      </c>
      <c r="I81" s="90">
        <v>41947</v>
      </c>
      <c r="J81" s="91">
        <v>200</v>
      </c>
      <c r="K81" s="7" t="str">
        <f t="shared" si="2"/>
        <v>DOWNLOAD</v>
      </c>
      <c r="L81" s="7" t="str">
        <f t="shared" si="3"/>
        <v>CV</v>
      </c>
      <c r="M81" s="1"/>
    </row>
    <row r="82" spans="1:13" ht="13.5">
      <c r="A82" s="86">
        <v>73</v>
      </c>
      <c r="B82" s="92">
        <v>9620</v>
      </c>
      <c r="C82" s="86">
        <v>2014</v>
      </c>
      <c r="D82" s="92" t="s">
        <v>805</v>
      </c>
      <c r="E82" s="92" t="s">
        <v>869</v>
      </c>
      <c r="F82" s="92" t="s">
        <v>868</v>
      </c>
      <c r="G82" s="86" t="s">
        <v>804</v>
      </c>
      <c r="H82" s="90">
        <v>41947</v>
      </c>
      <c r="I82" s="90">
        <v>41947</v>
      </c>
      <c r="J82" s="91">
        <v>200</v>
      </c>
      <c r="K82" s="7" t="str">
        <f t="shared" si="2"/>
        <v>DOWNLOAD</v>
      </c>
      <c r="L82" s="7" t="str">
        <f t="shared" si="3"/>
        <v>CV</v>
      </c>
      <c r="M82" s="1"/>
    </row>
    <row r="83" spans="1:13" ht="13.5">
      <c r="A83" s="86">
        <v>74</v>
      </c>
      <c r="B83" s="92">
        <v>9621</v>
      </c>
      <c r="C83" s="86">
        <v>2014</v>
      </c>
      <c r="D83" s="92" t="s">
        <v>176</v>
      </c>
      <c r="E83" s="92" t="s">
        <v>30</v>
      </c>
      <c r="F83" s="92" t="s">
        <v>868</v>
      </c>
      <c r="G83" s="86" t="s">
        <v>804</v>
      </c>
      <c r="H83" s="90">
        <v>41947</v>
      </c>
      <c r="I83" s="90">
        <v>41947</v>
      </c>
      <c r="J83" s="91">
        <v>200</v>
      </c>
      <c r="K83" s="7" t="str">
        <f t="shared" si="2"/>
        <v>DOWNLOAD</v>
      </c>
      <c r="L83" s="7" t="str">
        <f t="shared" si="3"/>
        <v>CV</v>
      </c>
      <c r="M83" s="1"/>
    </row>
    <row r="84" spans="1:13" ht="13.5">
      <c r="A84" s="86">
        <v>75</v>
      </c>
      <c r="B84" s="92">
        <v>9622</v>
      </c>
      <c r="C84" s="86">
        <v>2014</v>
      </c>
      <c r="D84" s="92" t="s">
        <v>266</v>
      </c>
      <c r="E84" s="92" t="s">
        <v>267</v>
      </c>
      <c r="F84" s="92" t="s">
        <v>806</v>
      </c>
      <c r="G84" s="86" t="s">
        <v>804</v>
      </c>
      <c r="H84" s="90">
        <v>41947</v>
      </c>
      <c r="I84" s="90">
        <v>41947</v>
      </c>
      <c r="J84" s="91">
        <v>400</v>
      </c>
      <c r="K84" s="7" t="str">
        <f t="shared" si="2"/>
        <v>DOWNLOAD</v>
      </c>
      <c r="L84" s="7" t="str">
        <f t="shared" si="3"/>
        <v>CV</v>
      </c>
      <c r="M84" s="1"/>
    </row>
    <row r="85" spans="1:13" ht="13.5">
      <c r="A85" s="86">
        <v>76</v>
      </c>
      <c r="B85" s="92">
        <v>9623</v>
      </c>
      <c r="C85" s="86">
        <v>2014</v>
      </c>
      <c r="D85" s="92" t="s">
        <v>249</v>
      </c>
      <c r="E85" s="92" t="s">
        <v>30</v>
      </c>
      <c r="F85" s="92" t="s">
        <v>868</v>
      </c>
      <c r="G85" s="86" t="s">
        <v>804</v>
      </c>
      <c r="H85" s="90">
        <v>41948</v>
      </c>
      <c r="I85" s="90">
        <v>41948</v>
      </c>
      <c r="J85" s="91">
        <v>200</v>
      </c>
      <c r="K85" s="7" t="str">
        <f t="shared" si="2"/>
        <v>DOWNLOAD</v>
      </c>
      <c r="L85" s="7" t="str">
        <f t="shared" si="3"/>
        <v>CV</v>
      </c>
      <c r="M85" s="1"/>
    </row>
    <row r="86" spans="1:13" ht="13.5">
      <c r="A86" s="86">
        <v>77</v>
      </c>
      <c r="B86" s="92">
        <v>9624</v>
      </c>
      <c r="C86" s="86">
        <v>2014</v>
      </c>
      <c r="D86" s="92" t="s">
        <v>180</v>
      </c>
      <c r="E86" s="92" t="s">
        <v>181</v>
      </c>
      <c r="F86" s="92" t="s">
        <v>868</v>
      </c>
      <c r="G86" s="86" t="s">
        <v>804</v>
      </c>
      <c r="H86" s="90">
        <v>41948</v>
      </c>
      <c r="I86" s="90">
        <v>41948</v>
      </c>
      <c r="J86" s="91">
        <v>200</v>
      </c>
      <c r="K86" s="7" t="str">
        <f t="shared" si="2"/>
        <v>DOWNLOAD</v>
      </c>
      <c r="L86" s="7" t="str">
        <f t="shared" si="3"/>
        <v>CV</v>
      </c>
      <c r="M86" s="1"/>
    </row>
    <row r="87" spans="1:13" ht="13.5">
      <c r="A87" s="86">
        <v>78</v>
      </c>
      <c r="B87" s="92">
        <v>9625</v>
      </c>
      <c r="C87" s="86">
        <v>2014</v>
      </c>
      <c r="D87" s="92" t="s">
        <v>244</v>
      </c>
      <c r="E87" s="92" t="s">
        <v>13</v>
      </c>
      <c r="F87" s="92" t="s">
        <v>868</v>
      </c>
      <c r="G87" s="86" t="s">
        <v>804</v>
      </c>
      <c r="H87" s="90">
        <v>41948</v>
      </c>
      <c r="I87" s="90">
        <v>41948</v>
      </c>
      <c r="J87" s="91">
        <v>200</v>
      </c>
      <c r="K87" s="7" t="str">
        <f t="shared" si="2"/>
        <v>DOWNLOAD</v>
      </c>
      <c r="L87" s="7" t="str">
        <f t="shared" si="3"/>
        <v>CV</v>
      </c>
      <c r="M87" s="1"/>
    </row>
    <row r="88" spans="1:13" ht="13.5">
      <c r="A88" s="86">
        <v>79</v>
      </c>
      <c r="B88" s="92">
        <v>9626</v>
      </c>
      <c r="C88" s="86">
        <v>2014</v>
      </c>
      <c r="D88" s="92" t="s">
        <v>870</v>
      </c>
      <c r="E88" s="92" t="s">
        <v>17</v>
      </c>
      <c r="F88" s="92" t="s">
        <v>806</v>
      </c>
      <c r="G88" s="86" t="s">
        <v>804</v>
      </c>
      <c r="H88" s="90">
        <v>41948</v>
      </c>
      <c r="I88" s="90">
        <v>41948</v>
      </c>
      <c r="J88" s="91">
        <v>400</v>
      </c>
      <c r="K88" s="7" t="str">
        <f t="shared" si="2"/>
        <v>DOWNLOAD</v>
      </c>
      <c r="L88" s="7" t="str">
        <f t="shared" si="3"/>
        <v>CV</v>
      </c>
      <c r="M88" s="1"/>
    </row>
    <row r="89" spans="1:13" ht="13.5">
      <c r="A89" s="86">
        <v>80</v>
      </c>
      <c r="B89" s="92">
        <v>9648</v>
      </c>
      <c r="C89" s="86">
        <v>2014</v>
      </c>
      <c r="D89" s="92" t="s">
        <v>180</v>
      </c>
      <c r="E89" s="92" t="s">
        <v>181</v>
      </c>
      <c r="F89" s="92" t="s">
        <v>868</v>
      </c>
      <c r="G89" s="86" t="s">
        <v>804</v>
      </c>
      <c r="H89" s="90">
        <v>41949</v>
      </c>
      <c r="I89" s="90">
        <v>41949</v>
      </c>
      <c r="J89" s="91">
        <v>200</v>
      </c>
      <c r="K89" s="7" t="str">
        <f t="shared" si="2"/>
        <v>DOWNLOAD</v>
      </c>
      <c r="L89" s="7" t="str">
        <f t="shared" si="3"/>
        <v>CV</v>
      </c>
      <c r="M89" s="1"/>
    </row>
    <row r="90" spans="1:13" ht="13.5">
      <c r="A90" s="86">
        <v>81</v>
      </c>
      <c r="B90" s="92">
        <v>9649</v>
      </c>
      <c r="C90" s="86">
        <v>2014</v>
      </c>
      <c r="D90" s="92" t="s">
        <v>244</v>
      </c>
      <c r="E90" s="92" t="s">
        <v>13</v>
      </c>
      <c r="F90" s="92" t="s">
        <v>868</v>
      </c>
      <c r="G90" s="86" t="s">
        <v>804</v>
      </c>
      <c r="H90" s="90">
        <v>41949</v>
      </c>
      <c r="I90" s="90">
        <v>41949</v>
      </c>
      <c r="J90" s="91">
        <v>200</v>
      </c>
      <c r="K90" s="7" t="str">
        <f t="shared" si="2"/>
        <v>DOWNLOAD</v>
      </c>
      <c r="L90" s="7" t="str">
        <f t="shared" si="3"/>
        <v>CV</v>
      </c>
      <c r="M90" s="1"/>
    </row>
    <row r="91" spans="1:13" ht="13.5">
      <c r="A91" s="86">
        <v>82</v>
      </c>
      <c r="B91" s="92">
        <v>9650</v>
      </c>
      <c r="C91" s="86">
        <v>2014</v>
      </c>
      <c r="D91" s="92" t="s">
        <v>251</v>
      </c>
      <c r="E91" s="92" t="s">
        <v>38</v>
      </c>
      <c r="F91" s="92" t="s">
        <v>868</v>
      </c>
      <c r="G91" s="86" t="s">
        <v>804</v>
      </c>
      <c r="H91" s="90">
        <v>41949</v>
      </c>
      <c r="I91" s="90">
        <v>41949</v>
      </c>
      <c r="J91" s="91">
        <v>200</v>
      </c>
      <c r="K91" s="7" t="str">
        <f t="shared" si="2"/>
        <v>DOWNLOAD</v>
      </c>
      <c r="L91" s="7" t="str">
        <f t="shared" si="3"/>
        <v>CV</v>
      </c>
      <c r="M91" s="1"/>
    </row>
    <row r="92" spans="1:13" ht="13.5">
      <c r="A92" s="86">
        <v>83</v>
      </c>
      <c r="B92" s="92">
        <v>9651</v>
      </c>
      <c r="C92" s="86">
        <v>2014</v>
      </c>
      <c r="D92" s="92" t="s">
        <v>829</v>
      </c>
      <c r="E92" s="92" t="s">
        <v>61</v>
      </c>
      <c r="F92" s="92" t="s">
        <v>806</v>
      </c>
      <c r="G92" s="86" t="s">
        <v>804</v>
      </c>
      <c r="H92" s="90">
        <v>41949</v>
      </c>
      <c r="I92" s="90">
        <v>41949</v>
      </c>
      <c r="J92" s="91">
        <v>400</v>
      </c>
      <c r="K92" s="7" t="str">
        <f t="shared" si="2"/>
        <v>DOWNLOAD</v>
      </c>
      <c r="L92" s="7" t="str">
        <f t="shared" si="3"/>
        <v>CV</v>
      </c>
      <c r="M92" s="1"/>
    </row>
    <row r="93" spans="1:13" ht="13.5">
      <c r="A93" s="86">
        <v>84</v>
      </c>
      <c r="B93" s="92">
        <v>9652</v>
      </c>
      <c r="C93" s="86">
        <v>2014</v>
      </c>
      <c r="D93" s="92" t="s">
        <v>871</v>
      </c>
      <c r="E93" s="92" t="s">
        <v>872</v>
      </c>
      <c r="F93" s="92" t="s">
        <v>806</v>
      </c>
      <c r="G93" s="86" t="s">
        <v>804</v>
      </c>
      <c r="H93" s="90">
        <v>41954</v>
      </c>
      <c r="I93" s="90">
        <v>41954</v>
      </c>
      <c r="J93" s="91">
        <v>400</v>
      </c>
      <c r="K93" s="7" t="str">
        <f t="shared" si="2"/>
        <v>DOWNLOAD</v>
      </c>
      <c r="L93" s="7" t="str">
        <f t="shared" si="3"/>
        <v>CV</v>
      </c>
      <c r="M93" s="1"/>
    </row>
    <row r="94" spans="1:13" ht="13.5">
      <c r="A94" s="124">
        <v>85</v>
      </c>
      <c r="B94" s="137">
        <v>9686</v>
      </c>
      <c r="C94" s="124">
        <v>2014</v>
      </c>
      <c r="D94" s="137" t="s">
        <v>270</v>
      </c>
      <c r="E94" s="137" t="s">
        <v>271</v>
      </c>
      <c r="F94" s="137" t="s">
        <v>424</v>
      </c>
      <c r="G94" s="92" t="s">
        <v>873</v>
      </c>
      <c r="H94" s="138">
        <v>41919</v>
      </c>
      <c r="I94" s="138">
        <v>41921</v>
      </c>
      <c r="J94" s="139" t="s">
        <v>822</v>
      </c>
      <c r="K94" s="7" t="str">
        <f t="shared" si="2"/>
        <v>DOWNLOAD</v>
      </c>
      <c r="L94" s="7" t="str">
        <f t="shared" si="3"/>
        <v>CV</v>
      </c>
      <c r="M94" s="1"/>
    </row>
    <row r="95" spans="1:13" ht="13.5">
      <c r="A95" s="124"/>
      <c r="B95" s="137"/>
      <c r="C95" s="124"/>
      <c r="D95" s="137"/>
      <c r="E95" s="137"/>
      <c r="F95" s="137"/>
      <c r="G95" s="92" t="s">
        <v>874</v>
      </c>
      <c r="H95" s="138"/>
      <c r="I95" s="138"/>
      <c r="J95" s="139"/>
      <c r="K95" s="7" t="str">
        <f t="shared" si="2"/>
        <v>DOWNLOAD</v>
      </c>
      <c r="L95" s="7" t="str">
        <f t="shared" si="3"/>
        <v>CV</v>
      </c>
      <c r="M95" s="1"/>
    </row>
    <row r="96" spans="1:13" ht="13.5">
      <c r="A96" s="124">
        <v>86</v>
      </c>
      <c r="B96" s="137">
        <v>9688</v>
      </c>
      <c r="C96" s="124">
        <v>2014</v>
      </c>
      <c r="D96" s="137" t="s">
        <v>875</v>
      </c>
      <c r="E96" s="137" t="s">
        <v>116</v>
      </c>
      <c r="F96" s="137" t="s">
        <v>876</v>
      </c>
      <c r="G96" s="92" t="s">
        <v>877</v>
      </c>
      <c r="H96" s="138">
        <v>41929</v>
      </c>
      <c r="I96" s="138">
        <v>41929</v>
      </c>
      <c r="J96" s="139">
        <v>700</v>
      </c>
      <c r="K96" s="7" t="str">
        <f t="shared" si="2"/>
        <v>DOWNLOAD</v>
      </c>
      <c r="L96" s="7" t="str">
        <f t="shared" si="3"/>
        <v>CV</v>
      </c>
      <c r="M96" s="1"/>
    </row>
    <row r="97" spans="1:13" ht="27.75">
      <c r="A97" s="124"/>
      <c r="B97" s="137"/>
      <c r="C97" s="124"/>
      <c r="D97" s="137"/>
      <c r="E97" s="137"/>
      <c r="F97" s="137"/>
      <c r="G97" s="92" t="s">
        <v>878</v>
      </c>
      <c r="H97" s="138"/>
      <c r="I97" s="138"/>
      <c r="J97" s="139"/>
      <c r="K97" s="7" t="str">
        <f t="shared" si="2"/>
        <v>DOWNLOAD</v>
      </c>
      <c r="L97" s="7" t="str">
        <f t="shared" si="3"/>
        <v>CV</v>
      </c>
      <c r="M97" s="1"/>
    </row>
    <row r="98" spans="1:13" ht="13.5">
      <c r="A98" s="124"/>
      <c r="B98" s="137"/>
      <c r="C98" s="124"/>
      <c r="D98" s="137"/>
      <c r="E98" s="137"/>
      <c r="F98" s="137"/>
      <c r="G98" s="92" t="s">
        <v>879</v>
      </c>
      <c r="H98" s="138"/>
      <c r="I98" s="138"/>
      <c r="J98" s="139"/>
      <c r="K98" s="7" t="str">
        <f t="shared" si="2"/>
        <v>DOWNLOAD</v>
      </c>
      <c r="L98" s="7" t="str">
        <f t="shared" si="3"/>
        <v>CV</v>
      </c>
      <c r="M98" s="1"/>
    </row>
    <row r="99" spans="1:13" ht="13.5">
      <c r="A99" s="124">
        <v>87</v>
      </c>
      <c r="B99" s="137">
        <v>9689</v>
      </c>
      <c r="C99" s="124">
        <v>2014</v>
      </c>
      <c r="D99" s="137" t="s">
        <v>880</v>
      </c>
      <c r="E99" s="137" t="s">
        <v>15</v>
      </c>
      <c r="F99" s="137" t="s">
        <v>424</v>
      </c>
      <c r="G99" s="92" t="s">
        <v>877</v>
      </c>
      <c r="H99" s="138">
        <v>41929</v>
      </c>
      <c r="I99" s="138">
        <v>41929</v>
      </c>
      <c r="J99" s="139" t="s">
        <v>822</v>
      </c>
      <c r="K99" s="7" t="str">
        <f t="shared" si="2"/>
        <v>DOWNLOAD</v>
      </c>
      <c r="L99" s="7" t="str">
        <f t="shared" si="3"/>
        <v>CV</v>
      </c>
      <c r="M99" s="1"/>
    </row>
    <row r="100" spans="1:13" ht="27.75">
      <c r="A100" s="124"/>
      <c r="B100" s="137"/>
      <c r="C100" s="124"/>
      <c r="D100" s="137"/>
      <c r="E100" s="137"/>
      <c r="F100" s="137"/>
      <c r="G100" s="92" t="s">
        <v>878</v>
      </c>
      <c r="H100" s="138"/>
      <c r="I100" s="138"/>
      <c r="J100" s="139"/>
      <c r="K100" s="7" t="str">
        <f t="shared" si="2"/>
        <v>DOWNLOAD</v>
      </c>
      <c r="L100" s="7" t="str">
        <f t="shared" si="3"/>
        <v>CV</v>
      </c>
      <c r="M100" s="1"/>
    </row>
    <row r="101" spans="1:13" ht="13.5">
      <c r="A101" s="124"/>
      <c r="B101" s="137"/>
      <c r="C101" s="124"/>
      <c r="D101" s="137"/>
      <c r="E101" s="137"/>
      <c r="F101" s="137"/>
      <c r="G101" s="92" t="s">
        <v>879</v>
      </c>
      <c r="H101" s="138"/>
      <c r="I101" s="138"/>
      <c r="J101" s="139"/>
      <c r="K101" s="7" t="str">
        <f t="shared" si="2"/>
        <v>DOWNLOAD</v>
      </c>
      <c r="L101" s="7" t="str">
        <f t="shared" si="3"/>
        <v>CV</v>
      </c>
      <c r="M101" s="1"/>
    </row>
    <row r="102" spans="1:13" ht="13.5">
      <c r="A102" s="86">
        <v>88</v>
      </c>
      <c r="B102" s="92">
        <v>9690</v>
      </c>
      <c r="C102" s="86">
        <v>2014</v>
      </c>
      <c r="D102" s="92" t="s">
        <v>881</v>
      </c>
      <c r="E102" s="92" t="s">
        <v>121</v>
      </c>
      <c r="F102" s="92" t="s">
        <v>882</v>
      </c>
      <c r="G102" s="92" t="s">
        <v>883</v>
      </c>
      <c r="H102" s="90">
        <v>41927</v>
      </c>
      <c r="I102" s="90">
        <v>41941</v>
      </c>
      <c r="J102" s="91">
        <v>1120</v>
      </c>
      <c r="K102" s="7" t="str">
        <f t="shared" si="2"/>
        <v>DOWNLOAD</v>
      </c>
      <c r="L102" s="7" t="str">
        <f t="shared" si="3"/>
        <v>CV</v>
      </c>
      <c r="M102" s="1"/>
    </row>
    <row r="103" spans="1:13" ht="13.5">
      <c r="A103" s="86">
        <v>89</v>
      </c>
      <c r="B103" s="92">
        <v>9694</v>
      </c>
      <c r="C103" s="86">
        <v>2014</v>
      </c>
      <c r="D103" s="92" t="s">
        <v>884</v>
      </c>
      <c r="E103" s="92" t="s">
        <v>885</v>
      </c>
      <c r="F103" s="92" t="s">
        <v>424</v>
      </c>
      <c r="G103" s="92" t="s">
        <v>886</v>
      </c>
      <c r="H103" s="90">
        <v>41933</v>
      </c>
      <c r="I103" s="90">
        <v>41935</v>
      </c>
      <c r="J103" s="91" t="s">
        <v>822</v>
      </c>
      <c r="K103" s="7" t="str">
        <f t="shared" si="2"/>
        <v>DOWNLOAD</v>
      </c>
      <c r="L103" s="7" t="str">
        <f t="shared" si="3"/>
        <v>CV</v>
      </c>
      <c r="M103" s="1"/>
    </row>
    <row r="104" spans="1:13" ht="27.75">
      <c r="A104" s="86">
        <v>90</v>
      </c>
      <c r="B104" s="92">
        <v>9695</v>
      </c>
      <c r="C104" s="86">
        <v>2014</v>
      </c>
      <c r="D104" s="92" t="s">
        <v>887</v>
      </c>
      <c r="E104" s="92" t="s">
        <v>888</v>
      </c>
      <c r="F104" s="92" t="s">
        <v>889</v>
      </c>
      <c r="G104" s="92" t="s">
        <v>886</v>
      </c>
      <c r="H104" s="90">
        <v>41933</v>
      </c>
      <c r="I104" s="90">
        <v>41933</v>
      </c>
      <c r="J104" s="92" t="s">
        <v>890</v>
      </c>
      <c r="K104" s="7" t="str">
        <f t="shared" si="2"/>
        <v>DOWNLOAD</v>
      </c>
      <c r="L104" s="7" t="str">
        <f t="shared" si="3"/>
        <v>CV</v>
      </c>
      <c r="M104" s="1"/>
    </row>
    <row r="105" spans="1:13" ht="13.5">
      <c r="A105" s="86">
        <v>91</v>
      </c>
      <c r="B105" s="92">
        <v>9696</v>
      </c>
      <c r="C105" s="86">
        <v>2014</v>
      </c>
      <c r="D105" s="92" t="s">
        <v>891</v>
      </c>
      <c r="E105" s="92" t="s">
        <v>892</v>
      </c>
      <c r="F105" s="92" t="s">
        <v>255</v>
      </c>
      <c r="G105" s="92" t="s">
        <v>886</v>
      </c>
      <c r="H105" s="90">
        <v>41933</v>
      </c>
      <c r="I105" s="90">
        <v>41933</v>
      </c>
      <c r="J105" s="91">
        <v>400</v>
      </c>
      <c r="K105" s="7" t="str">
        <f t="shared" si="2"/>
        <v>DOWNLOAD</v>
      </c>
      <c r="L105" s="7" t="str">
        <f t="shared" si="3"/>
        <v>CV</v>
      </c>
      <c r="M105" s="1"/>
    </row>
    <row r="106" spans="1:13" ht="13.5">
      <c r="A106" s="86">
        <v>92</v>
      </c>
      <c r="B106" s="92">
        <v>9697</v>
      </c>
      <c r="C106" s="86">
        <v>2014</v>
      </c>
      <c r="D106" s="92" t="s">
        <v>893</v>
      </c>
      <c r="E106" s="92" t="s">
        <v>894</v>
      </c>
      <c r="F106" s="92" t="s">
        <v>295</v>
      </c>
      <c r="G106" s="92" t="s">
        <v>886</v>
      </c>
      <c r="H106" s="90">
        <v>41934</v>
      </c>
      <c r="I106" s="90">
        <v>41934</v>
      </c>
      <c r="J106" s="91">
        <v>800</v>
      </c>
      <c r="K106" s="7" t="str">
        <f t="shared" si="2"/>
        <v>DOWNLOAD</v>
      </c>
      <c r="L106" s="7" t="str">
        <f t="shared" si="3"/>
        <v>CV</v>
      </c>
      <c r="M106" s="1"/>
    </row>
    <row r="107" spans="1:13" ht="13.5">
      <c r="A107" s="86">
        <v>93</v>
      </c>
      <c r="B107" s="92">
        <v>9698</v>
      </c>
      <c r="C107" s="86">
        <v>2014</v>
      </c>
      <c r="D107" s="92" t="s">
        <v>895</v>
      </c>
      <c r="E107" s="92" t="s">
        <v>896</v>
      </c>
      <c r="F107" s="92" t="s">
        <v>255</v>
      </c>
      <c r="G107" s="92" t="s">
        <v>897</v>
      </c>
      <c r="H107" s="90">
        <v>41939</v>
      </c>
      <c r="I107" s="90">
        <v>41940</v>
      </c>
      <c r="J107" s="91">
        <v>400</v>
      </c>
      <c r="K107" s="7" t="str">
        <f t="shared" si="2"/>
        <v>DOWNLOAD</v>
      </c>
      <c r="L107" s="7" t="str">
        <f t="shared" si="3"/>
        <v>CV</v>
      </c>
      <c r="M107" s="1"/>
    </row>
    <row r="108" spans="1:13" ht="13.5">
      <c r="A108" s="86">
        <v>94</v>
      </c>
      <c r="B108" s="92">
        <v>9699</v>
      </c>
      <c r="C108" s="86">
        <v>2014</v>
      </c>
      <c r="D108" s="92" t="s">
        <v>898</v>
      </c>
      <c r="E108" s="92" t="s">
        <v>136</v>
      </c>
      <c r="F108" s="92" t="s">
        <v>348</v>
      </c>
      <c r="G108" s="92" t="s">
        <v>897</v>
      </c>
      <c r="H108" s="90">
        <v>41939</v>
      </c>
      <c r="I108" s="90">
        <v>41940</v>
      </c>
      <c r="J108" s="91">
        <v>300</v>
      </c>
      <c r="K108" s="7" t="str">
        <f t="shared" si="2"/>
        <v>DOWNLOAD</v>
      </c>
      <c r="L108" s="7" t="str">
        <f t="shared" si="3"/>
        <v>CV</v>
      </c>
      <c r="M108" s="1"/>
    </row>
    <row r="109" spans="1:13" ht="13.5">
      <c r="A109" s="86">
        <v>95</v>
      </c>
      <c r="B109" s="92">
        <v>9700</v>
      </c>
      <c r="C109" s="86">
        <v>2014</v>
      </c>
      <c r="D109" s="92" t="s">
        <v>899</v>
      </c>
      <c r="E109" s="92" t="s">
        <v>900</v>
      </c>
      <c r="F109" s="92" t="s">
        <v>255</v>
      </c>
      <c r="G109" s="92" t="s">
        <v>897</v>
      </c>
      <c r="H109" s="90">
        <v>41939</v>
      </c>
      <c r="I109" s="90">
        <v>41940</v>
      </c>
      <c r="J109" s="91">
        <v>320</v>
      </c>
      <c r="K109" s="7" t="str">
        <f t="shared" si="2"/>
        <v>DOWNLOAD</v>
      </c>
      <c r="L109" s="7" t="str">
        <f t="shared" si="3"/>
        <v>CV</v>
      </c>
      <c r="M109" s="1"/>
    </row>
    <row r="110" spans="1:13" ht="13.5">
      <c r="A110" s="86">
        <v>96</v>
      </c>
      <c r="B110" s="92">
        <v>9701</v>
      </c>
      <c r="C110" s="86">
        <v>2014</v>
      </c>
      <c r="D110" s="92" t="s">
        <v>901</v>
      </c>
      <c r="E110" s="92" t="s">
        <v>64</v>
      </c>
      <c r="F110" s="92" t="s">
        <v>902</v>
      </c>
      <c r="G110" s="92" t="s">
        <v>897</v>
      </c>
      <c r="H110" s="90">
        <v>41939</v>
      </c>
      <c r="I110" s="90">
        <v>41940</v>
      </c>
      <c r="J110" s="91">
        <v>500</v>
      </c>
      <c r="K110" s="7" t="str">
        <f t="shared" si="2"/>
        <v>DOWNLOAD</v>
      </c>
      <c r="L110" s="7" t="str">
        <f t="shared" si="3"/>
        <v>CV</v>
      </c>
      <c r="M110" s="1"/>
    </row>
    <row r="111" spans="1:13" ht="27.75">
      <c r="A111" s="124">
        <v>97</v>
      </c>
      <c r="B111" s="137">
        <v>9702</v>
      </c>
      <c r="C111" s="124">
        <v>2014</v>
      </c>
      <c r="D111" s="137" t="s">
        <v>903</v>
      </c>
      <c r="E111" s="137" t="s">
        <v>8</v>
      </c>
      <c r="F111" s="137" t="s">
        <v>348</v>
      </c>
      <c r="G111" s="92" t="s">
        <v>904</v>
      </c>
      <c r="H111" s="138">
        <v>41940</v>
      </c>
      <c r="I111" s="138">
        <v>41941</v>
      </c>
      <c r="J111" s="139">
        <v>300</v>
      </c>
      <c r="K111" s="7" t="str">
        <f t="shared" si="2"/>
        <v>DOWNLOAD</v>
      </c>
      <c r="L111" s="7" t="str">
        <f t="shared" si="3"/>
        <v>CV</v>
      </c>
      <c r="M111" s="1"/>
    </row>
    <row r="112" spans="1:13" ht="13.5">
      <c r="A112" s="124"/>
      <c r="B112" s="137"/>
      <c r="C112" s="124"/>
      <c r="D112" s="137"/>
      <c r="E112" s="137"/>
      <c r="F112" s="137"/>
      <c r="G112" s="92" t="s">
        <v>905</v>
      </c>
      <c r="H112" s="138"/>
      <c r="I112" s="138"/>
      <c r="J112" s="139"/>
      <c r="K112" s="7" t="str">
        <f t="shared" si="2"/>
        <v>DOWNLOAD</v>
      </c>
      <c r="L112" s="7" t="str">
        <f t="shared" si="3"/>
        <v>CV</v>
      </c>
      <c r="M112" s="1"/>
    </row>
    <row r="113" spans="1:13" ht="27.75">
      <c r="A113" s="124">
        <v>98</v>
      </c>
      <c r="B113" s="137">
        <v>9703</v>
      </c>
      <c r="C113" s="124">
        <v>2014</v>
      </c>
      <c r="D113" s="137" t="s">
        <v>906</v>
      </c>
      <c r="E113" s="137" t="s">
        <v>907</v>
      </c>
      <c r="F113" s="137" t="s">
        <v>908</v>
      </c>
      <c r="G113" s="92" t="s">
        <v>904</v>
      </c>
      <c r="H113" s="138">
        <v>41940</v>
      </c>
      <c r="I113" s="138">
        <v>41941</v>
      </c>
      <c r="J113" s="139">
        <v>200</v>
      </c>
      <c r="K113" s="7" t="str">
        <f t="shared" si="2"/>
        <v>DOWNLOAD</v>
      </c>
      <c r="L113" s="7" t="str">
        <f t="shared" si="3"/>
        <v>CV</v>
      </c>
      <c r="M113" s="1"/>
    </row>
    <row r="114" spans="1:13" ht="13.5">
      <c r="A114" s="124"/>
      <c r="B114" s="137"/>
      <c r="C114" s="124"/>
      <c r="D114" s="137"/>
      <c r="E114" s="137"/>
      <c r="F114" s="137"/>
      <c r="G114" s="92" t="s">
        <v>905</v>
      </c>
      <c r="H114" s="138"/>
      <c r="I114" s="138"/>
      <c r="J114" s="139"/>
      <c r="K114" s="7" t="str">
        <f t="shared" si="2"/>
        <v>DOWNLOAD</v>
      </c>
      <c r="L114" s="7" t="str">
        <f t="shared" si="3"/>
        <v>CV</v>
      </c>
      <c r="M114" s="1"/>
    </row>
    <row r="115" spans="1:13" ht="13.5">
      <c r="A115" s="86">
        <v>99</v>
      </c>
      <c r="B115" s="92">
        <v>9800</v>
      </c>
      <c r="C115" s="86">
        <v>2014</v>
      </c>
      <c r="D115" s="92" t="s">
        <v>909</v>
      </c>
      <c r="E115" s="92" t="s">
        <v>42</v>
      </c>
      <c r="F115" s="92" t="s">
        <v>247</v>
      </c>
      <c r="G115" s="92" t="s">
        <v>883</v>
      </c>
      <c r="H115" s="90">
        <v>41940</v>
      </c>
      <c r="I115" s="90">
        <v>41940</v>
      </c>
      <c r="J115" s="91">
        <v>500</v>
      </c>
      <c r="K115" s="7" t="str">
        <f t="shared" si="2"/>
        <v>DOWNLOAD</v>
      </c>
      <c r="L115" s="7" t="str">
        <f t="shared" si="3"/>
        <v>CV</v>
      </c>
      <c r="M115" s="1"/>
    </row>
    <row r="116" spans="1:13" ht="13.5">
      <c r="A116" s="86">
        <v>100</v>
      </c>
      <c r="B116" s="92">
        <v>9840</v>
      </c>
      <c r="C116" s="86">
        <v>2014</v>
      </c>
      <c r="D116" s="92" t="s">
        <v>910</v>
      </c>
      <c r="E116" s="92" t="s">
        <v>911</v>
      </c>
      <c r="F116" s="92" t="s">
        <v>295</v>
      </c>
      <c r="G116" s="92" t="s">
        <v>886</v>
      </c>
      <c r="H116" s="90">
        <v>41935</v>
      </c>
      <c r="I116" s="90">
        <v>41935</v>
      </c>
      <c r="J116" s="91">
        <v>206.56</v>
      </c>
      <c r="K116" s="7" t="str">
        <f t="shared" si="2"/>
        <v>DOWNLOAD</v>
      </c>
      <c r="L116" s="7" t="str">
        <f t="shared" si="3"/>
        <v>CV</v>
      </c>
      <c r="M116" s="1"/>
    </row>
    <row r="117" spans="1:13" ht="13.5">
      <c r="A117" s="124">
        <v>101</v>
      </c>
      <c r="B117" s="137">
        <v>9841</v>
      </c>
      <c r="C117" s="124">
        <v>2014</v>
      </c>
      <c r="D117" s="137" t="s">
        <v>912</v>
      </c>
      <c r="E117" s="137" t="s">
        <v>913</v>
      </c>
      <c r="F117" s="137" t="s">
        <v>914</v>
      </c>
      <c r="G117" s="92" t="s">
        <v>915</v>
      </c>
      <c r="H117" s="138">
        <v>41947</v>
      </c>
      <c r="I117" s="138">
        <v>41949</v>
      </c>
      <c r="J117" s="139">
        <v>2000</v>
      </c>
      <c r="K117" s="7" t="str">
        <f t="shared" si="2"/>
        <v>DOWNLOAD</v>
      </c>
      <c r="L117" s="7" t="str">
        <f t="shared" si="3"/>
        <v>CV</v>
      </c>
      <c r="M117" s="1"/>
    </row>
    <row r="118" spans="1:13" ht="13.5">
      <c r="A118" s="124"/>
      <c r="B118" s="137"/>
      <c r="C118" s="124"/>
      <c r="D118" s="137"/>
      <c r="E118" s="137"/>
      <c r="F118" s="137"/>
      <c r="G118" s="92" t="s">
        <v>916</v>
      </c>
      <c r="H118" s="138"/>
      <c r="I118" s="138"/>
      <c r="J118" s="139"/>
      <c r="K118" s="7" t="str">
        <f t="shared" si="2"/>
        <v>DOWNLOAD</v>
      </c>
      <c r="L118" s="7" t="str">
        <f t="shared" si="3"/>
        <v>CV</v>
      </c>
      <c r="M118" s="1"/>
    </row>
    <row r="119" spans="1:13" ht="13.5">
      <c r="A119" s="86">
        <v>102</v>
      </c>
      <c r="B119" s="92">
        <v>9842</v>
      </c>
      <c r="C119" s="86">
        <v>2014</v>
      </c>
      <c r="D119" s="92" t="s">
        <v>71</v>
      </c>
      <c r="E119" s="92" t="s">
        <v>72</v>
      </c>
      <c r="F119" s="92" t="s">
        <v>868</v>
      </c>
      <c r="G119" s="86" t="s">
        <v>804</v>
      </c>
      <c r="H119" s="90">
        <v>41946</v>
      </c>
      <c r="I119" s="90">
        <v>41946</v>
      </c>
      <c r="J119" s="91">
        <v>200</v>
      </c>
      <c r="K119" s="7" t="str">
        <f t="shared" si="2"/>
        <v>DOWNLOAD</v>
      </c>
      <c r="L119" s="7" t="str">
        <f t="shared" si="3"/>
        <v>CV</v>
      </c>
      <c r="M119" s="1"/>
    </row>
    <row r="120" spans="1:13" ht="13.5">
      <c r="A120" s="86">
        <v>103</v>
      </c>
      <c r="B120" s="92">
        <v>9843</v>
      </c>
      <c r="C120" s="86">
        <v>2014</v>
      </c>
      <c r="D120" s="92" t="s">
        <v>165</v>
      </c>
      <c r="E120" s="92" t="s">
        <v>164</v>
      </c>
      <c r="F120" s="92" t="s">
        <v>868</v>
      </c>
      <c r="G120" s="86" t="s">
        <v>804</v>
      </c>
      <c r="H120" s="90">
        <v>41953</v>
      </c>
      <c r="I120" s="90">
        <v>41953</v>
      </c>
      <c r="J120" s="91">
        <v>200</v>
      </c>
      <c r="K120" s="7" t="str">
        <f t="shared" si="2"/>
        <v>DOWNLOAD</v>
      </c>
      <c r="L120" s="7" t="str">
        <f t="shared" si="3"/>
        <v>CV</v>
      </c>
      <c r="M120" s="1"/>
    </row>
    <row r="121" spans="1:13" ht="13.5">
      <c r="A121" s="86">
        <v>104</v>
      </c>
      <c r="B121" s="92">
        <v>9844</v>
      </c>
      <c r="C121" s="86">
        <v>2014</v>
      </c>
      <c r="D121" s="92" t="s">
        <v>917</v>
      </c>
      <c r="E121" s="92" t="s">
        <v>64</v>
      </c>
      <c r="F121" s="92" t="s">
        <v>806</v>
      </c>
      <c r="G121" s="86" t="s">
        <v>804</v>
      </c>
      <c r="H121" s="90">
        <v>41953</v>
      </c>
      <c r="I121" s="90">
        <v>41953</v>
      </c>
      <c r="J121" s="91">
        <v>400</v>
      </c>
      <c r="K121" s="7" t="str">
        <f t="shared" si="2"/>
        <v>DOWNLOAD</v>
      </c>
      <c r="L121" s="7" t="str">
        <f t="shared" si="3"/>
        <v>CV</v>
      </c>
      <c r="M121" s="1"/>
    </row>
    <row r="122" spans="1:13" ht="13.5">
      <c r="A122" s="86">
        <v>105</v>
      </c>
      <c r="B122" s="92">
        <v>9845</v>
      </c>
      <c r="C122" s="86">
        <v>2014</v>
      </c>
      <c r="D122" s="92" t="s">
        <v>69</v>
      </c>
      <c r="E122" s="92" t="s">
        <v>44</v>
      </c>
      <c r="F122" s="92" t="s">
        <v>868</v>
      </c>
      <c r="G122" s="86" t="s">
        <v>804</v>
      </c>
      <c r="H122" s="90">
        <v>41953</v>
      </c>
      <c r="I122" s="90">
        <v>41953</v>
      </c>
      <c r="J122" s="91">
        <v>200</v>
      </c>
      <c r="K122" s="7" t="str">
        <f t="shared" si="2"/>
        <v>DOWNLOAD</v>
      </c>
      <c r="L122" s="7" t="str">
        <f t="shared" si="3"/>
        <v>CV</v>
      </c>
      <c r="M122" s="1"/>
    </row>
    <row r="123" spans="1:13" ht="13.5">
      <c r="A123" s="86">
        <v>106</v>
      </c>
      <c r="B123" s="92">
        <v>9846</v>
      </c>
      <c r="C123" s="86">
        <v>2014</v>
      </c>
      <c r="D123" s="92" t="s">
        <v>163</v>
      </c>
      <c r="E123" s="92" t="s">
        <v>164</v>
      </c>
      <c r="F123" s="92" t="s">
        <v>868</v>
      </c>
      <c r="G123" s="86" t="s">
        <v>804</v>
      </c>
      <c r="H123" s="90">
        <v>41953</v>
      </c>
      <c r="I123" s="90">
        <v>41953</v>
      </c>
      <c r="J123" s="91">
        <v>200</v>
      </c>
      <c r="K123" s="7" t="str">
        <f t="shared" si="2"/>
        <v>DOWNLOAD</v>
      </c>
      <c r="L123" s="7" t="str">
        <f t="shared" si="3"/>
        <v>CV</v>
      </c>
      <c r="M123" s="1"/>
    </row>
    <row r="124" spans="1:13" ht="13.5">
      <c r="A124" s="86">
        <v>107</v>
      </c>
      <c r="B124" s="92">
        <v>9847</v>
      </c>
      <c r="C124" s="86">
        <v>2014</v>
      </c>
      <c r="D124" s="92" t="s">
        <v>251</v>
      </c>
      <c r="E124" s="92" t="s">
        <v>918</v>
      </c>
      <c r="F124" s="92" t="s">
        <v>868</v>
      </c>
      <c r="G124" s="86" t="s">
        <v>804</v>
      </c>
      <c r="H124" s="90">
        <v>41954</v>
      </c>
      <c r="I124" s="90">
        <v>41954</v>
      </c>
      <c r="J124" s="91">
        <v>200</v>
      </c>
      <c r="K124" s="7" t="str">
        <f t="shared" si="2"/>
        <v>DOWNLOAD</v>
      </c>
      <c r="L124" s="7" t="str">
        <f t="shared" si="3"/>
        <v>CV</v>
      </c>
      <c r="M124" s="1"/>
    </row>
    <row r="125" spans="1:13" ht="13.5">
      <c r="A125" s="86">
        <v>108</v>
      </c>
      <c r="B125" s="92">
        <v>9848</v>
      </c>
      <c r="C125" s="86">
        <v>2014</v>
      </c>
      <c r="D125" s="92" t="s">
        <v>919</v>
      </c>
      <c r="E125" s="92" t="s">
        <v>44</v>
      </c>
      <c r="F125" s="92" t="s">
        <v>868</v>
      </c>
      <c r="G125" s="86" t="s">
        <v>804</v>
      </c>
      <c r="H125" s="90">
        <v>41954</v>
      </c>
      <c r="I125" s="90">
        <v>41954</v>
      </c>
      <c r="J125" s="91">
        <v>200</v>
      </c>
      <c r="K125" s="7" t="str">
        <f t="shared" si="2"/>
        <v>DOWNLOAD</v>
      </c>
      <c r="L125" s="7" t="str">
        <f t="shared" si="3"/>
        <v>CV</v>
      </c>
      <c r="M125" s="1"/>
    </row>
    <row r="126" spans="1:13" ht="13.5">
      <c r="A126" s="86">
        <v>109</v>
      </c>
      <c r="B126" s="92">
        <v>9849</v>
      </c>
      <c r="C126" s="86">
        <v>2014</v>
      </c>
      <c r="D126" s="92" t="s">
        <v>191</v>
      </c>
      <c r="E126" s="92" t="s">
        <v>192</v>
      </c>
      <c r="F126" s="92" t="s">
        <v>868</v>
      </c>
      <c r="G126" s="86" t="s">
        <v>804</v>
      </c>
      <c r="H126" s="90">
        <v>41954</v>
      </c>
      <c r="I126" s="90">
        <v>41954</v>
      </c>
      <c r="J126" s="91">
        <v>200</v>
      </c>
      <c r="K126" s="7" t="str">
        <f t="shared" si="2"/>
        <v>DOWNLOAD</v>
      </c>
      <c r="L126" s="7" t="str">
        <f t="shared" si="3"/>
        <v>CV</v>
      </c>
      <c r="M126" s="1"/>
    </row>
    <row r="127" spans="1:13" ht="13.5">
      <c r="A127" s="86">
        <v>110</v>
      </c>
      <c r="B127" s="92">
        <v>9850</v>
      </c>
      <c r="C127" s="86">
        <v>2014</v>
      </c>
      <c r="D127" s="92" t="s">
        <v>920</v>
      </c>
      <c r="E127" s="92" t="s">
        <v>921</v>
      </c>
      <c r="F127" s="92" t="s">
        <v>806</v>
      </c>
      <c r="G127" s="86" t="s">
        <v>804</v>
      </c>
      <c r="H127" s="90">
        <v>41955</v>
      </c>
      <c r="I127" s="90">
        <v>41955</v>
      </c>
      <c r="J127" s="91">
        <v>400</v>
      </c>
      <c r="K127" s="7" t="str">
        <f t="shared" si="2"/>
        <v>DOWNLOAD</v>
      </c>
      <c r="L127" s="7" t="str">
        <f t="shared" si="3"/>
        <v>CV</v>
      </c>
      <c r="M127" s="1"/>
    </row>
    <row r="128" spans="1:13" ht="13.5">
      <c r="A128" s="86">
        <v>111</v>
      </c>
      <c r="B128" s="92">
        <v>9851</v>
      </c>
      <c r="C128" s="86">
        <v>2014</v>
      </c>
      <c r="D128" s="92" t="s">
        <v>269</v>
      </c>
      <c r="E128" s="92" t="s">
        <v>21</v>
      </c>
      <c r="F128" s="92" t="s">
        <v>868</v>
      </c>
      <c r="G128" s="86" t="s">
        <v>804</v>
      </c>
      <c r="H128" s="90">
        <v>41955</v>
      </c>
      <c r="I128" s="90">
        <v>41955</v>
      </c>
      <c r="J128" s="91">
        <v>200</v>
      </c>
      <c r="K128" s="7" t="str">
        <f t="shared" si="2"/>
        <v>DOWNLOAD</v>
      </c>
      <c r="L128" s="7" t="str">
        <f t="shared" si="3"/>
        <v>CV</v>
      </c>
      <c r="M128" s="1"/>
    </row>
    <row r="129" spans="1:13" ht="13.5">
      <c r="A129" s="86">
        <v>112</v>
      </c>
      <c r="B129" s="92">
        <v>9852</v>
      </c>
      <c r="C129" s="86">
        <v>2014</v>
      </c>
      <c r="D129" s="92" t="s">
        <v>922</v>
      </c>
      <c r="E129" s="92" t="s">
        <v>61</v>
      </c>
      <c r="F129" s="92" t="s">
        <v>868</v>
      </c>
      <c r="G129" s="86" t="s">
        <v>804</v>
      </c>
      <c r="H129" s="90">
        <v>41955</v>
      </c>
      <c r="I129" s="90">
        <v>41955</v>
      </c>
      <c r="J129" s="91">
        <v>200</v>
      </c>
      <c r="K129" s="7" t="str">
        <f t="shared" si="2"/>
        <v>DOWNLOAD</v>
      </c>
      <c r="L129" s="7" t="str">
        <f t="shared" si="3"/>
        <v>CV</v>
      </c>
      <c r="M129" s="1"/>
    </row>
    <row r="130" spans="1:13" ht="13.5">
      <c r="A130" s="86">
        <v>113</v>
      </c>
      <c r="B130" s="92">
        <v>9853</v>
      </c>
      <c r="C130" s="86">
        <v>2014</v>
      </c>
      <c r="D130" s="92" t="s">
        <v>189</v>
      </c>
      <c r="E130" s="92" t="s">
        <v>13</v>
      </c>
      <c r="F130" s="92" t="s">
        <v>868</v>
      </c>
      <c r="G130" s="86" t="s">
        <v>804</v>
      </c>
      <c r="H130" s="90">
        <v>41955</v>
      </c>
      <c r="I130" s="90">
        <v>41955</v>
      </c>
      <c r="J130" s="91">
        <v>200</v>
      </c>
      <c r="K130" s="7" t="str">
        <f t="shared" si="2"/>
        <v>DOWNLOAD</v>
      </c>
      <c r="L130" s="7" t="str">
        <f t="shared" si="3"/>
        <v>CV</v>
      </c>
      <c r="M130" s="1"/>
    </row>
    <row r="131" spans="1:13" ht="13.5">
      <c r="A131" s="86">
        <v>114</v>
      </c>
      <c r="B131" s="92">
        <v>9854</v>
      </c>
      <c r="C131" s="86">
        <v>2014</v>
      </c>
      <c r="D131" s="92" t="s">
        <v>807</v>
      </c>
      <c r="E131" s="92" t="s">
        <v>116</v>
      </c>
      <c r="F131" s="92" t="s">
        <v>806</v>
      </c>
      <c r="G131" s="86" t="s">
        <v>804</v>
      </c>
      <c r="H131" s="90">
        <v>41933</v>
      </c>
      <c r="I131" s="90">
        <v>41933</v>
      </c>
      <c r="J131" s="91">
        <v>400</v>
      </c>
      <c r="K131" s="7" t="str">
        <f t="shared" si="2"/>
        <v>DOWNLOAD</v>
      </c>
      <c r="L131" s="7" t="str">
        <f t="shared" si="3"/>
        <v>CV</v>
      </c>
      <c r="M131" s="1"/>
    </row>
    <row r="132" spans="1:13" ht="13.5">
      <c r="A132" s="86">
        <v>115</v>
      </c>
      <c r="B132" s="92">
        <v>9884</v>
      </c>
      <c r="C132" s="86">
        <v>2014</v>
      </c>
      <c r="D132" s="92" t="s">
        <v>269</v>
      </c>
      <c r="E132" s="92" t="s">
        <v>21</v>
      </c>
      <c r="F132" s="92" t="s">
        <v>868</v>
      </c>
      <c r="G132" s="86" t="s">
        <v>804</v>
      </c>
      <c r="H132" s="90">
        <v>41956</v>
      </c>
      <c r="I132" s="90">
        <v>41956</v>
      </c>
      <c r="J132" s="91">
        <v>200</v>
      </c>
      <c r="K132" s="7" t="str">
        <f aca="true" t="shared" si="4" ref="K132:K195">HYPERLINK(CONCATENATE("http://trasparenza.cefpas.it/wp-content/uploads/2014/LETTERE_DOCENTI/2014/ottobre/",B132,"_",D132,"_",LEFT(E132,1),".pdf"),"DOWNLOAD")</f>
        <v>DOWNLOAD</v>
      </c>
      <c r="L132" s="7" t="str">
        <f aca="true" t="shared" si="5" ref="L132:L195">HYPERLINK(CONCATENATE("http://trasparenza.cefpas.it/wp-content/uploads/2015/CV_DOCENTI/",D132,"_",E132,"_","CV",".pdf"),"CV")</f>
        <v>CV</v>
      </c>
      <c r="M132" s="1"/>
    </row>
    <row r="133" spans="1:13" ht="13.5">
      <c r="A133" s="86">
        <v>116</v>
      </c>
      <c r="B133" s="92">
        <v>9885</v>
      </c>
      <c r="C133" s="86">
        <v>2014</v>
      </c>
      <c r="D133" s="92" t="s">
        <v>163</v>
      </c>
      <c r="E133" s="92" t="s">
        <v>164</v>
      </c>
      <c r="F133" s="92" t="s">
        <v>868</v>
      </c>
      <c r="G133" s="86" t="s">
        <v>804</v>
      </c>
      <c r="H133" s="90">
        <v>41956</v>
      </c>
      <c r="I133" s="90">
        <v>41956</v>
      </c>
      <c r="J133" s="91">
        <v>200</v>
      </c>
      <c r="K133" s="7" t="str">
        <f t="shared" si="4"/>
        <v>DOWNLOAD</v>
      </c>
      <c r="L133" s="7" t="str">
        <f t="shared" si="5"/>
        <v>CV</v>
      </c>
      <c r="M133" s="1"/>
    </row>
    <row r="134" spans="1:13" ht="13.5">
      <c r="A134" s="86">
        <v>117</v>
      </c>
      <c r="B134" s="92">
        <v>9886</v>
      </c>
      <c r="C134" s="86">
        <v>2014</v>
      </c>
      <c r="D134" s="92" t="s">
        <v>94</v>
      </c>
      <c r="E134" s="92" t="s">
        <v>10</v>
      </c>
      <c r="F134" s="92" t="s">
        <v>868</v>
      </c>
      <c r="G134" s="86" t="s">
        <v>804</v>
      </c>
      <c r="H134" s="90">
        <v>41956</v>
      </c>
      <c r="I134" s="90">
        <v>41956</v>
      </c>
      <c r="J134" s="91">
        <v>200</v>
      </c>
      <c r="K134" s="7" t="str">
        <f t="shared" si="4"/>
        <v>DOWNLOAD</v>
      </c>
      <c r="L134" s="7" t="str">
        <f t="shared" si="5"/>
        <v>CV</v>
      </c>
      <c r="M134" s="1"/>
    </row>
    <row r="135" spans="1:13" ht="13.5">
      <c r="A135" s="86">
        <v>118</v>
      </c>
      <c r="B135" s="92">
        <v>9887</v>
      </c>
      <c r="C135" s="86">
        <v>2014</v>
      </c>
      <c r="D135" s="92" t="s">
        <v>923</v>
      </c>
      <c r="E135" s="92" t="s">
        <v>252</v>
      </c>
      <c r="F135" s="92" t="s">
        <v>806</v>
      </c>
      <c r="G135" s="86" t="s">
        <v>804</v>
      </c>
      <c r="H135" s="90">
        <v>41956</v>
      </c>
      <c r="I135" s="90">
        <v>41956</v>
      </c>
      <c r="J135" s="91">
        <v>400</v>
      </c>
      <c r="K135" s="7" t="str">
        <f t="shared" si="4"/>
        <v>DOWNLOAD</v>
      </c>
      <c r="L135" s="7" t="str">
        <f t="shared" si="5"/>
        <v>CV</v>
      </c>
      <c r="M135" s="1"/>
    </row>
    <row r="136" spans="1:13" ht="13.5">
      <c r="A136" s="86">
        <v>119</v>
      </c>
      <c r="B136" s="92">
        <v>9888</v>
      </c>
      <c r="C136" s="86">
        <v>2014</v>
      </c>
      <c r="D136" s="92" t="s">
        <v>924</v>
      </c>
      <c r="E136" s="92" t="s">
        <v>44</v>
      </c>
      <c r="F136" s="92" t="s">
        <v>868</v>
      </c>
      <c r="G136" s="86" t="s">
        <v>804</v>
      </c>
      <c r="H136" s="90">
        <v>41961</v>
      </c>
      <c r="I136" s="90">
        <v>41961</v>
      </c>
      <c r="J136" s="91">
        <v>200</v>
      </c>
      <c r="K136" s="7" t="str">
        <f t="shared" si="4"/>
        <v>DOWNLOAD</v>
      </c>
      <c r="L136" s="7" t="str">
        <f t="shared" si="5"/>
        <v>CV</v>
      </c>
      <c r="M136" s="1"/>
    </row>
    <row r="137" spans="1:13" ht="13.5">
      <c r="A137" s="86">
        <v>120</v>
      </c>
      <c r="B137" s="92">
        <v>9889</v>
      </c>
      <c r="C137" s="86">
        <v>2014</v>
      </c>
      <c r="D137" s="92" t="s">
        <v>94</v>
      </c>
      <c r="E137" s="92" t="s">
        <v>10</v>
      </c>
      <c r="F137" s="92" t="s">
        <v>868</v>
      </c>
      <c r="G137" s="86" t="s">
        <v>804</v>
      </c>
      <c r="H137" s="90">
        <v>41961</v>
      </c>
      <c r="I137" s="90">
        <v>41961</v>
      </c>
      <c r="J137" s="91">
        <v>200</v>
      </c>
      <c r="K137" s="7" t="str">
        <f t="shared" si="4"/>
        <v>DOWNLOAD</v>
      </c>
      <c r="L137" s="7" t="str">
        <f t="shared" si="5"/>
        <v>CV</v>
      </c>
      <c r="M137" s="1"/>
    </row>
    <row r="138" spans="1:13" ht="13.5">
      <c r="A138" s="86">
        <v>121</v>
      </c>
      <c r="B138" s="92">
        <v>9890</v>
      </c>
      <c r="C138" s="86">
        <v>2014</v>
      </c>
      <c r="D138" s="92" t="s">
        <v>163</v>
      </c>
      <c r="E138" s="92" t="s">
        <v>164</v>
      </c>
      <c r="F138" s="92" t="s">
        <v>868</v>
      </c>
      <c r="G138" s="86" t="s">
        <v>804</v>
      </c>
      <c r="H138" s="90">
        <v>41961</v>
      </c>
      <c r="I138" s="90">
        <v>41961</v>
      </c>
      <c r="J138" s="91">
        <v>200</v>
      </c>
      <c r="K138" s="7" t="str">
        <f t="shared" si="4"/>
        <v>DOWNLOAD</v>
      </c>
      <c r="L138" s="7" t="str">
        <f t="shared" si="5"/>
        <v>CV</v>
      </c>
      <c r="M138" s="1"/>
    </row>
    <row r="139" spans="1:13" ht="13.5">
      <c r="A139" s="86">
        <v>122</v>
      </c>
      <c r="B139" s="92">
        <v>9891</v>
      </c>
      <c r="C139" s="86">
        <v>2014</v>
      </c>
      <c r="D139" s="92" t="s">
        <v>925</v>
      </c>
      <c r="E139" s="92" t="s">
        <v>116</v>
      </c>
      <c r="F139" s="92" t="s">
        <v>806</v>
      </c>
      <c r="G139" s="86" t="s">
        <v>804</v>
      </c>
      <c r="H139" s="90">
        <v>41961</v>
      </c>
      <c r="I139" s="90">
        <v>41961</v>
      </c>
      <c r="J139" s="91">
        <v>400</v>
      </c>
      <c r="K139" s="7" t="str">
        <f t="shared" si="4"/>
        <v>DOWNLOAD</v>
      </c>
      <c r="L139" s="7" t="str">
        <f t="shared" si="5"/>
        <v>CV</v>
      </c>
      <c r="M139" s="1"/>
    </row>
    <row r="140" spans="1:13" ht="13.5">
      <c r="A140" s="86">
        <v>123</v>
      </c>
      <c r="B140" s="92">
        <v>9897</v>
      </c>
      <c r="C140" s="86">
        <v>2014</v>
      </c>
      <c r="D140" s="92" t="s">
        <v>926</v>
      </c>
      <c r="E140" s="92" t="s">
        <v>927</v>
      </c>
      <c r="F140" s="92" t="s">
        <v>868</v>
      </c>
      <c r="G140" s="86" t="s">
        <v>804</v>
      </c>
      <c r="H140" s="90">
        <v>42297</v>
      </c>
      <c r="I140" s="90">
        <v>42297</v>
      </c>
      <c r="J140" s="91">
        <v>200</v>
      </c>
      <c r="K140" s="7" t="str">
        <f t="shared" si="4"/>
        <v>DOWNLOAD</v>
      </c>
      <c r="L140" s="7" t="str">
        <f t="shared" si="5"/>
        <v>CV</v>
      </c>
      <c r="M140" s="1"/>
    </row>
    <row r="141" spans="1:13" ht="13.5">
      <c r="A141" s="124">
        <v>124</v>
      </c>
      <c r="B141" s="137">
        <v>9920</v>
      </c>
      <c r="C141" s="124">
        <v>2014</v>
      </c>
      <c r="D141" s="137" t="s">
        <v>54</v>
      </c>
      <c r="E141" s="137" t="s">
        <v>7</v>
      </c>
      <c r="F141" s="137" t="s">
        <v>928</v>
      </c>
      <c r="G141" s="92" t="s">
        <v>929</v>
      </c>
      <c r="H141" s="138">
        <v>41766</v>
      </c>
      <c r="I141" s="138">
        <v>42082</v>
      </c>
      <c r="J141" s="139">
        <v>2640</v>
      </c>
      <c r="K141" s="7" t="str">
        <f t="shared" si="4"/>
        <v>DOWNLOAD</v>
      </c>
      <c r="L141" s="7" t="str">
        <f t="shared" si="5"/>
        <v>CV</v>
      </c>
      <c r="M141" s="1"/>
    </row>
    <row r="142" spans="1:13" ht="13.5">
      <c r="A142" s="124"/>
      <c r="B142" s="137"/>
      <c r="C142" s="124"/>
      <c r="D142" s="137"/>
      <c r="E142" s="137"/>
      <c r="F142" s="137"/>
      <c r="G142" s="92" t="s">
        <v>930</v>
      </c>
      <c r="H142" s="138"/>
      <c r="I142" s="138"/>
      <c r="J142" s="139"/>
      <c r="K142" s="7" t="str">
        <f t="shared" si="4"/>
        <v>DOWNLOAD</v>
      </c>
      <c r="L142" s="7" t="str">
        <f t="shared" si="5"/>
        <v>CV</v>
      </c>
      <c r="M142" s="1"/>
    </row>
    <row r="143" spans="1:13" ht="13.5">
      <c r="A143" s="124">
        <v>125</v>
      </c>
      <c r="B143" s="137">
        <v>9921</v>
      </c>
      <c r="C143" s="124">
        <v>2014</v>
      </c>
      <c r="D143" s="137" t="s">
        <v>312</v>
      </c>
      <c r="E143" s="137" t="s">
        <v>422</v>
      </c>
      <c r="F143" s="137" t="s">
        <v>931</v>
      </c>
      <c r="G143" s="92" t="s">
        <v>932</v>
      </c>
      <c r="H143" s="138">
        <v>41940</v>
      </c>
      <c r="I143" s="138">
        <v>41940</v>
      </c>
      <c r="J143" s="139">
        <v>150</v>
      </c>
      <c r="K143" s="7" t="str">
        <f t="shared" si="4"/>
        <v>DOWNLOAD</v>
      </c>
      <c r="L143" s="7" t="str">
        <f t="shared" si="5"/>
        <v>CV</v>
      </c>
      <c r="M143" s="1"/>
    </row>
    <row r="144" spans="1:13" ht="13.5">
      <c r="A144" s="124"/>
      <c r="B144" s="137"/>
      <c r="C144" s="124"/>
      <c r="D144" s="137"/>
      <c r="E144" s="137"/>
      <c r="F144" s="137"/>
      <c r="G144" s="92" t="s">
        <v>933</v>
      </c>
      <c r="H144" s="138"/>
      <c r="I144" s="138"/>
      <c r="J144" s="139"/>
      <c r="K144" s="7" t="str">
        <f t="shared" si="4"/>
        <v>DOWNLOAD</v>
      </c>
      <c r="L144" s="7" t="str">
        <f t="shared" si="5"/>
        <v>CV</v>
      </c>
      <c r="M144" s="1"/>
    </row>
    <row r="145" spans="1:13" ht="13.5">
      <c r="A145" s="124">
        <v>126</v>
      </c>
      <c r="B145" s="137">
        <v>9922</v>
      </c>
      <c r="C145" s="124">
        <v>2014</v>
      </c>
      <c r="D145" s="137" t="s">
        <v>194</v>
      </c>
      <c r="E145" s="137" t="s">
        <v>8</v>
      </c>
      <c r="F145" s="137" t="s">
        <v>934</v>
      </c>
      <c r="G145" s="92" t="s">
        <v>932</v>
      </c>
      <c r="H145" s="138">
        <v>41940</v>
      </c>
      <c r="I145" s="138">
        <v>41940</v>
      </c>
      <c r="J145" s="139">
        <v>350</v>
      </c>
      <c r="K145" s="7" t="str">
        <f t="shared" si="4"/>
        <v>DOWNLOAD</v>
      </c>
      <c r="L145" s="7" t="str">
        <f t="shared" si="5"/>
        <v>CV</v>
      </c>
      <c r="M145" s="1"/>
    </row>
    <row r="146" spans="1:13" ht="13.5">
      <c r="A146" s="124"/>
      <c r="B146" s="137"/>
      <c r="C146" s="124"/>
      <c r="D146" s="137"/>
      <c r="E146" s="137"/>
      <c r="F146" s="137"/>
      <c r="G146" s="92" t="s">
        <v>933</v>
      </c>
      <c r="H146" s="138"/>
      <c r="I146" s="138"/>
      <c r="J146" s="139"/>
      <c r="K146" s="7" t="str">
        <f t="shared" si="4"/>
        <v>DOWNLOAD</v>
      </c>
      <c r="L146" s="7" t="str">
        <f t="shared" si="5"/>
        <v>CV</v>
      </c>
      <c r="M146" s="1"/>
    </row>
    <row r="147" spans="1:13" ht="13.5">
      <c r="A147" s="124">
        <v>127</v>
      </c>
      <c r="B147" s="137">
        <v>9923</v>
      </c>
      <c r="C147" s="124">
        <v>2014</v>
      </c>
      <c r="D147" s="137" t="s">
        <v>56</v>
      </c>
      <c r="E147" s="137" t="s">
        <v>57</v>
      </c>
      <c r="F147" s="137" t="s">
        <v>931</v>
      </c>
      <c r="G147" s="92" t="s">
        <v>858</v>
      </c>
      <c r="H147" s="138">
        <v>41940</v>
      </c>
      <c r="I147" s="138">
        <v>41940</v>
      </c>
      <c r="J147" s="139">
        <v>150</v>
      </c>
      <c r="K147" s="7" t="str">
        <f t="shared" si="4"/>
        <v>DOWNLOAD</v>
      </c>
      <c r="L147" s="7" t="str">
        <f t="shared" si="5"/>
        <v>CV</v>
      </c>
      <c r="M147" s="1"/>
    </row>
    <row r="148" spans="1:13" ht="13.5">
      <c r="A148" s="124"/>
      <c r="B148" s="137"/>
      <c r="C148" s="124"/>
      <c r="D148" s="137"/>
      <c r="E148" s="137"/>
      <c r="F148" s="137"/>
      <c r="G148" s="92" t="s">
        <v>859</v>
      </c>
      <c r="H148" s="138"/>
      <c r="I148" s="138"/>
      <c r="J148" s="139"/>
      <c r="K148" s="7" t="str">
        <f t="shared" si="4"/>
        <v>DOWNLOAD</v>
      </c>
      <c r="L148" s="7" t="str">
        <f t="shared" si="5"/>
        <v>CV</v>
      </c>
      <c r="M148" s="1"/>
    </row>
    <row r="149" spans="1:13" ht="13.5">
      <c r="A149" s="124">
        <v>128</v>
      </c>
      <c r="B149" s="137">
        <v>9934</v>
      </c>
      <c r="C149" s="124">
        <v>2014</v>
      </c>
      <c r="D149" s="137" t="s">
        <v>860</v>
      </c>
      <c r="E149" s="137" t="s">
        <v>10</v>
      </c>
      <c r="F149" s="137" t="s">
        <v>348</v>
      </c>
      <c r="G149" s="92" t="s">
        <v>858</v>
      </c>
      <c r="H149" s="138">
        <v>41961</v>
      </c>
      <c r="I149" s="138">
        <v>41961</v>
      </c>
      <c r="J149" s="139" t="s">
        <v>822</v>
      </c>
      <c r="K149" s="7" t="str">
        <f t="shared" si="4"/>
        <v>DOWNLOAD</v>
      </c>
      <c r="L149" s="7" t="str">
        <f t="shared" si="5"/>
        <v>CV</v>
      </c>
      <c r="M149" s="1"/>
    </row>
    <row r="150" spans="1:13" ht="13.5">
      <c r="A150" s="124"/>
      <c r="B150" s="137"/>
      <c r="C150" s="124"/>
      <c r="D150" s="137"/>
      <c r="E150" s="137"/>
      <c r="F150" s="137"/>
      <c r="G150" s="92" t="s">
        <v>859</v>
      </c>
      <c r="H150" s="138"/>
      <c r="I150" s="138"/>
      <c r="J150" s="139"/>
      <c r="K150" s="7" t="str">
        <f t="shared" si="4"/>
        <v>DOWNLOAD</v>
      </c>
      <c r="L150" s="7" t="str">
        <f t="shared" si="5"/>
        <v>CV</v>
      </c>
      <c r="M150" s="1"/>
    </row>
    <row r="151" spans="1:13" ht="13.5">
      <c r="A151" s="124">
        <v>129</v>
      </c>
      <c r="B151" s="137">
        <v>9935</v>
      </c>
      <c r="C151" s="124">
        <v>2014</v>
      </c>
      <c r="D151" s="137" t="s">
        <v>863</v>
      </c>
      <c r="E151" s="137" t="s">
        <v>151</v>
      </c>
      <c r="F151" s="137" t="s">
        <v>908</v>
      </c>
      <c r="G151" s="92" t="s">
        <v>858</v>
      </c>
      <c r="H151" s="138">
        <v>41962</v>
      </c>
      <c r="I151" s="138">
        <v>41962</v>
      </c>
      <c r="J151" s="139" t="s">
        <v>822</v>
      </c>
      <c r="K151" s="7" t="str">
        <f t="shared" si="4"/>
        <v>DOWNLOAD</v>
      </c>
      <c r="L151" s="7" t="str">
        <f t="shared" si="5"/>
        <v>CV</v>
      </c>
      <c r="M151" s="1"/>
    </row>
    <row r="152" spans="1:13" ht="13.5">
      <c r="A152" s="124"/>
      <c r="B152" s="137"/>
      <c r="C152" s="124"/>
      <c r="D152" s="137"/>
      <c r="E152" s="137"/>
      <c r="F152" s="137"/>
      <c r="G152" s="92" t="s">
        <v>859</v>
      </c>
      <c r="H152" s="138"/>
      <c r="I152" s="138"/>
      <c r="J152" s="139"/>
      <c r="K152" s="7" t="str">
        <f t="shared" si="4"/>
        <v>DOWNLOAD</v>
      </c>
      <c r="L152" s="7" t="str">
        <f t="shared" si="5"/>
        <v>CV</v>
      </c>
      <c r="M152" s="1"/>
    </row>
    <row r="153" spans="1:13" ht="13.5">
      <c r="A153" s="86">
        <v>130</v>
      </c>
      <c r="B153" s="92">
        <v>9972</v>
      </c>
      <c r="C153" s="86">
        <v>2014</v>
      </c>
      <c r="D153" s="92" t="s">
        <v>264</v>
      </c>
      <c r="E153" s="92" t="s">
        <v>13</v>
      </c>
      <c r="F153" s="92" t="s">
        <v>935</v>
      </c>
      <c r="G153" s="86" t="s">
        <v>936</v>
      </c>
      <c r="H153" s="90">
        <v>41961</v>
      </c>
      <c r="I153" s="90">
        <v>41962</v>
      </c>
      <c r="J153" s="91">
        <v>800</v>
      </c>
      <c r="K153" s="7" t="str">
        <f t="shared" si="4"/>
        <v>DOWNLOAD</v>
      </c>
      <c r="L153" s="7" t="str">
        <f t="shared" si="5"/>
        <v>CV</v>
      </c>
      <c r="M153" s="1"/>
    </row>
    <row r="154" spans="1:13" ht="13.5">
      <c r="A154" s="86">
        <v>131</v>
      </c>
      <c r="B154" s="92">
        <v>9973</v>
      </c>
      <c r="C154" s="86">
        <v>2014</v>
      </c>
      <c r="D154" s="92" t="s">
        <v>191</v>
      </c>
      <c r="E154" s="92" t="s">
        <v>192</v>
      </c>
      <c r="F154" s="92" t="s">
        <v>868</v>
      </c>
      <c r="G154" s="86" t="s">
        <v>804</v>
      </c>
      <c r="H154" s="90">
        <v>41963</v>
      </c>
      <c r="I154" s="90">
        <v>41963</v>
      </c>
      <c r="J154" s="91">
        <v>200</v>
      </c>
      <c r="K154" s="7" t="str">
        <f t="shared" si="4"/>
        <v>DOWNLOAD</v>
      </c>
      <c r="L154" s="7" t="str">
        <f t="shared" si="5"/>
        <v>CV</v>
      </c>
      <c r="M154" s="1"/>
    </row>
    <row r="155" spans="1:13" ht="13.5">
      <c r="A155" s="86">
        <v>132</v>
      </c>
      <c r="B155" s="92">
        <v>9974</v>
      </c>
      <c r="C155" s="86">
        <v>2014</v>
      </c>
      <c r="D155" s="92" t="s">
        <v>94</v>
      </c>
      <c r="E155" s="92" t="s">
        <v>10</v>
      </c>
      <c r="F155" s="92" t="s">
        <v>868</v>
      </c>
      <c r="G155" s="86" t="s">
        <v>804</v>
      </c>
      <c r="H155" s="90">
        <v>41963</v>
      </c>
      <c r="I155" s="90">
        <v>41963</v>
      </c>
      <c r="J155" s="91">
        <v>200</v>
      </c>
      <c r="K155" s="7" t="str">
        <f t="shared" si="4"/>
        <v>DOWNLOAD</v>
      </c>
      <c r="L155" s="7" t="str">
        <f t="shared" si="5"/>
        <v>CV</v>
      </c>
      <c r="M155" s="1"/>
    </row>
    <row r="156" spans="1:13" ht="13.5">
      <c r="A156" s="86">
        <v>133</v>
      </c>
      <c r="B156" s="92">
        <v>9975</v>
      </c>
      <c r="C156" s="86">
        <v>2014</v>
      </c>
      <c r="D156" s="92" t="s">
        <v>165</v>
      </c>
      <c r="E156" s="92" t="s">
        <v>164</v>
      </c>
      <c r="F156" s="92" t="s">
        <v>868</v>
      </c>
      <c r="G156" s="86" t="s">
        <v>804</v>
      </c>
      <c r="H156" s="90">
        <v>41963</v>
      </c>
      <c r="I156" s="90">
        <v>41963</v>
      </c>
      <c r="J156" s="91">
        <v>200</v>
      </c>
      <c r="K156" s="7" t="str">
        <f t="shared" si="4"/>
        <v>DOWNLOAD</v>
      </c>
      <c r="L156" s="7" t="str">
        <f t="shared" si="5"/>
        <v>CV</v>
      </c>
      <c r="M156" s="1"/>
    </row>
    <row r="157" spans="1:13" ht="13.5">
      <c r="A157" s="86">
        <v>134</v>
      </c>
      <c r="B157" s="92">
        <v>9976</v>
      </c>
      <c r="C157" s="86">
        <v>2014</v>
      </c>
      <c r="D157" s="92" t="s">
        <v>917</v>
      </c>
      <c r="E157" s="92" t="s">
        <v>64</v>
      </c>
      <c r="F157" s="92" t="s">
        <v>937</v>
      </c>
      <c r="G157" s="86" t="s">
        <v>804</v>
      </c>
      <c r="H157" s="90">
        <v>41963</v>
      </c>
      <c r="I157" s="90">
        <v>41963</v>
      </c>
      <c r="J157" s="91">
        <v>400</v>
      </c>
      <c r="K157" s="7" t="str">
        <f t="shared" si="4"/>
        <v>DOWNLOAD</v>
      </c>
      <c r="L157" s="7" t="str">
        <f t="shared" si="5"/>
        <v>CV</v>
      </c>
      <c r="M157" s="1"/>
    </row>
    <row r="158" spans="1:13" ht="13.5">
      <c r="A158" s="86">
        <v>135</v>
      </c>
      <c r="B158" s="92">
        <v>9977</v>
      </c>
      <c r="C158" s="86">
        <v>2014</v>
      </c>
      <c r="D158" s="92" t="s">
        <v>337</v>
      </c>
      <c r="E158" s="92" t="s">
        <v>50</v>
      </c>
      <c r="F158" s="92" t="s">
        <v>937</v>
      </c>
      <c r="G158" s="86" t="s">
        <v>804</v>
      </c>
      <c r="H158" s="90">
        <v>41963</v>
      </c>
      <c r="I158" s="90">
        <v>41963</v>
      </c>
      <c r="J158" s="91">
        <v>400</v>
      </c>
      <c r="K158" s="7" t="str">
        <f t="shared" si="4"/>
        <v>DOWNLOAD</v>
      </c>
      <c r="L158" s="7" t="str">
        <f t="shared" si="5"/>
        <v>CV</v>
      </c>
      <c r="M158" s="1"/>
    </row>
    <row r="159" spans="1:13" ht="13.5" customHeight="1">
      <c r="A159" s="124">
        <v>136</v>
      </c>
      <c r="B159" s="137">
        <v>10011</v>
      </c>
      <c r="C159" s="124">
        <v>2014</v>
      </c>
      <c r="D159" s="137" t="s">
        <v>938</v>
      </c>
      <c r="E159" s="137" t="s">
        <v>151</v>
      </c>
      <c r="F159" s="137" t="s">
        <v>295</v>
      </c>
      <c r="G159" s="92" t="s">
        <v>939</v>
      </c>
      <c r="H159" s="138">
        <v>41935</v>
      </c>
      <c r="I159" s="138">
        <v>41942</v>
      </c>
      <c r="J159" s="139">
        <v>640</v>
      </c>
      <c r="K159" s="7" t="str">
        <f t="shared" si="4"/>
        <v>DOWNLOAD</v>
      </c>
      <c r="L159" s="7" t="str">
        <f t="shared" si="5"/>
        <v>CV</v>
      </c>
      <c r="M159" s="1"/>
    </row>
    <row r="160" spans="1:13" ht="13.5">
      <c r="A160" s="124"/>
      <c r="B160" s="137"/>
      <c r="C160" s="124"/>
      <c r="D160" s="137"/>
      <c r="E160" s="137"/>
      <c r="F160" s="137"/>
      <c r="G160" s="92" t="s">
        <v>940</v>
      </c>
      <c r="H160" s="138"/>
      <c r="I160" s="138"/>
      <c r="J160" s="139"/>
      <c r="K160" s="7" t="str">
        <f t="shared" si="4"/>
        <v>DOWNLOAD</v>
      </c>
      <c r="L160" s="7" t="str">
        <f t="shared" si="5"/>
        <v>CV</v>
      </c>
      <c r="M160" s="1"/>
    </row>
    <row r="161" spans="1:13" ht="13.5" customHeight="1">
      <c r="A161" s="124">
        <v>137</v>
      </c>
      <c r="B161" s="137">
        <v>10012</v>
      </c>
      <c r="C161" s="124">
        <v>2014</v>
      </c>
      <c r="D161" s="137" t="s">
        <v>938</v>
      </c>
      <c r="E161" s="137" t="s">
        <v>151</v>
      </c>
      <c r="F161" s="137" t="s">
        <v>295</v>
      </c>
      <c r="G161" s="92" t="s">
        <v>939</v>
      </c>
      <c r="H161" s="138">
        <v>41935</v>
      </c>
      <c r="I161" s="138">
        <v>41942</v>
      </c>
      <c r="J161" s="139">
        <v>640</v>
      </c>
      <c r="K161" s="7" t="str">
        <f t="shared" si="4"/>
        <v>DOWNLOAD</v>
      </c>
      <c r="L161" s="7" t="str">
        <f t="shared" si="5"/>
        <v>CV</v>
      </c>
      <c r="M161" s="1"/>
    </row>
    <row r="162" spans="1:13" ht="13.5">
      <c r="A162" s="124"/>
      <c r="B162" s="137"/>
      <c r="C162" s="124"/>
      <c r="D162" s="137"/>
      <c r="E162" s="137"/>
      <c r="F162" s="137"/>
      <c r="G162" s="92" t="s">
        <v>940</v>
      </c>
      <c r="H162" s="138"/>
      <c r="I162" s="138"/>
      <c r="J162" s="139"/>
      <c r="K162" s="7" t="str">
        <f t="shared" si="4"/>
        <v>DOWNLOAD</v>
      </c>
      <c r="L162" s="7" t="str">
        <f t="shared" si="5"/>
        <v>CV</v>
      </c>
      <c r="M162" s="1"/>
    </row>
    <row r="163" spans="1:13" ht="13.5" customHeight="1">
      <c r="A163" s="124">
        <v>138</v>
      </c>
      <c r="B163" s="137">
        <v>10013</v>
      </c>
      <c r="C163" s="124">
        <v>2014</v>
      </c>
      <c r="D163" s="137" t="s">
        <v>938</v>
      </c>
      <c r="E163" s="137" t="s">
        <v>151</v>
      </c>
      <c r="F163" s="137" t="s">
        <v>295</v>
      </c>
      <c r="G163" s="92" t="s">
        <v>939</v>
      </c>
      <c r="H163" s="138">
        <v>41936</v>
      </c>
      <c r="I163" s="138">
        <v>41943</v>
      </c>
      <c r="J163" s="139">
        <v>640</v>
      </c>
      <c r="K163" s="7" t="str">
        <f t="shared" si="4"/>
        <v>DOWNLOAD</v>
      </c>
      <c r="L163" s="7" t="str">
        <f t="shared" si="5"/>
        <v>CV</v>
      </c>
      <c r="M163" s="1"/>
    </row>
    <row r="164" spans="1:13" ht="13.5">
      <c r="A164" s="124"/>
      <c r="B164" s="137"/>
      <c r="C164" s="124"/>
      <c r="D164" s="137"/>
      <c r="E164" s="137"/>
      <c r="F164" s="137"/>
      <c r="G164" s="92" t="s">
        <v>940</v>
      </c>
      <c r="H164" s="138"/>
      <c r="I164" s="138"/>
      <c r="J164" s="139"/>
      <c r="K164" s="7" t="str">
        <f t="shared" si="4"/>
        <v>DOWNLOAD</v>
      </c>
      <c r="L164" s="7" t="str">
        <f t="shared" si="5"/>
        <v>CV</v>
      </c>
      <c r="M164" s="1"/>
    </row>
    <row r="165" spans="1:13" ht="13.5">
      <c r="A165" s="86">
        <v>139</v>
      </c>
      <c r="B165" s="92">
        <v>10086</v>
      </c>
      <c r="C165" s="86">
        <v>2014</v>
      </c>
      <c r="D165" s="92" t="s">
        <v>926</v>
      </c>
      <c r="E165" s="92" t="s">
        <v>90</v>
      </c>
      <c r="F165" s="92" t="s">
        <v>868</v>
      </c>
      <c r="G165" s="86" t="s">
        <v>804</v>
      </c>
      <c r="H165" s="35">
        <v>41946</v>
      </c>
      <c r="I165" s="35">
        <v>41946</v>
      </c>
      <c r="J165" s="91">
        <v>200</v>
      </c>
      <c r="K165" s="7" t="str">
        <f t="shared" si="4"/>
        <v>DOWNLOAD</v>
      </c>
      <c r="L165" s="7" t="str">
        <f t="shared" si="5"/>
        <v>CV</v>
      </c>
      <c r="M165" s="1"/>
    </row>
    <row r="166" spans="1:13" ht="13.5">
      <c r="A166" s="86">
        <v>140</v>
      </c>
      <c r="B166" s="92">
        <v>10087</v>
      </c>
      <c r="C166" s="86">
        <v>2014</v>
      </c>
      <c r="D166" s="92" t="s">
        <v>941</v>
      </c>
      <c r="E166" s="92" t="s">
        <v>96</v>
      </c>
      <c r="F166" s="92" t="s">
        <v>937</v>
      </c>
      <c r="G166" s="86" t="s">
        <v>804</v>
      </c>
      <c r="H166" s="90">
        <v>41936</v>
      </c>
      <c r="I166" s="90">
        <v>41936</v>
      </c>
      <c r="J166" s="91">
        <v>400</v>
      </c>
      <c r="K166" s="7" t="str">
        <f t="shared" si="4"/>
        <v>DOWNLOAD</v>
      </c>
      <c r="L166" s="7" t="str">
        <f t="shared" si="5"/>
        <v>CV</v>
      </c>
      <c r="M166" s="1"/>
    </row>
    <row r="167" spans="1:13" ht="13.5">
      <c r="A167" s="86">
        <v>141</v>
      </c>
      <c r="B167" s="92">
        <v>10088</v>
      </c>
      <c r="C167" s="86">
        <v>2014</v>
      </c>
      <c r="D167" s="92" t="s">
        <v>171</v>
      </c>
      <c r="E167" s="92" t="s">
        <v>172</v>
      </c>
      <c r="F167" s="92" t="s">
        <v>868</v>
      </c>
      <c r="G167" s="86" t="s">
        <v>804</v>
      </c>
      <c r="H167" s="90">
        <v>41936</v>
      </c>
      <c r="I167" s="90">
        <v>41936</v>
      </c>
      <c r="J167" s="91">
        <v>200</v>
      </c>
      <c r="K167" s="7" t="str">
        <f t="shared" si="4"/>
        <v>DOWNLOAD</v>
      </c>
      <c r="L167" s="7" t="str">
        <f t="shared" si="5"/>
        <v>CV</v>
      </c>
      <c r="M167" s="1"/>
    </row>
    <row r="168" spans="1:13" ht="13.5">
      <c r="A168" s="86">
        <v>142</v>
      </c>
      <c r="B168" s="92">
        <v>10089</v>
      </c>
      <c r="C168" s="86">
        <v>2014</v>
      </c>
      <c r="D168" s="92" t="s">
        <v>922</v>
      </c>
      <c r="E168" s="92" t="s">
        <v>61</v>
      </c>
      <c r="F168" s="92" t="s">
        <v>868</v>
      </c>
      <c r="G168" s="86" t="s">
        <v>804</v>
      </c>
      <c r="H168" s="90">
        <v>41936</v>
      </c>
      <c r="I168" s="90">
        <v>41936</v>
      </c>
      <c r="J168" s="91">
        <v>200</v>
      </c>
      <c r="K168" s="7" t="str">
        <f t="shared" si="4"/>
        <v>DOWNLOAD</v>
      </c>
      <c r="L168" s="7" t="str">
        <f t="shared" si="5"/>
        <v>CV</v>
      </c>
      <c r="M168" s="1"/>
    </row>
    <row r="169" spans="1:13" ht="13.5">
      <c r="A169" s="86">
        <v>143</v>
      </c>
      <c r="B169" s="92">
        <v>10090</v>
      </c>
      <c r="C169" s="86">
        <v>2014</v>
      </c>
      <c r="D169" s="92" t="s">
        <v>249</v>
      </c>
      <c r="E169" s="92" t="s">
        <v>30</v>
      </c>
      <c r="F169" s="92" t="s">
        <v>868</v>
      </c>
      <c r="G169" s="86" t="s">
        <v>804</v>
      </c>
      <c r="H169" s="90">
        <v>41936</v>
      </c>
      <c r="I169" s="90">
        <v>41936</v>
      </c>
      <c r="J169" s="91">
        <v>200</v>
      </c>
      <c r="K169" s="7" t="str">
        <f t="shared" si="4"/>
        <v>DOWNLOAD</v>
      </c>
      <c r="L169" s="7" t="str">
        <f t="shared" si="5"/>
        <v>CV</v>
      </c>
      <c r="M169" s="1"/>
    </row>
    <row r="170" spans="1:13" ht="13.5">
      <c r="A170" s="86">
        <v>144</v>
      </c>
      <c r="B170" s="92">
        <v>10091</v>
      </c>
      <c r="C170" s="86">
        <v>2014</v>
      </c>
      <c r="D170" s="92" t="s">
        <v>337</v>
      </c>
      <c r="E170" s="92" t="s">
        <v>50</v>
      </c>
      <c r="F170" s="92" t="s">
        <v>868</v>
      </c>
      <c r="G170" s="86" t="s">
        <v>804</v>
      </c>
      <c r="H170" s="90">
        <v>41936</v>
      </c>
      <c r="I170" s="90">
        <v>41936</v>
      </c>
      <c r="J170" s="91">
        <v>200</v>
      </c>
      <c r="K170" s="7" t="str">
        <f t="shared" si="4"/>
        <v>DOWNLOAD</v>
      </c>
      <c r="L170" s="7" t="str">
        <f t="shared" si="5"/>
        <v>CV</v>
      </c>
      <c r="M170" s="1"/>
    </row>
    <row r="171" spans="1:13" ht="13.5">
      <c r="A171" s="86">
        <v>145</v>
      </c>
      <c r="B171" s="92">
        <v>10092</v>
      </c>
      <c r="C171" s="86">
        <v>2014</v>
      </c>
      <c r="D171" s="92" t="s">
        <v>191</v>
      </c>
      <c r="E171" s="92" t="s">
        <v>192</v>
      </c>
      <c r="F171" s="92" t="s">
        <v>937</v>
      </c>
      <c r="G171" s="86" t="s">
        <v>804</v>
      </c>
      <c r="H171" s="90">
        <v>41968</v>
      </c>
      <c r="I171" s="90">
        <v>41968</v>
      </c>
      <c r="J171" s="91">
        <v>400</v>
      </c>
      <c r="K171" s="7" t="str">
        <f t="shared" si="4"/>
        <v>DOWNLOAD</v>
      </c>
      <c r="L171" s="7" t="str">
        <f t="shared" si="5"/>
        <v>CV</v>
      </c>
      <c r="M171" s="1"/>
    </row>
    <row r="172" spans="1:13" ht="13.5">
      <c r="A172" s="86">
        <v>146</v>
      </c>
      <c r="B172" s="92">
        <v>10093</v>
      </c>
      <c r="C172" s="86">
        <v>2014</v>
      </c>
      <c r="D172" s="92" t="s">
        <v>171</v>
      </c>
      <c r="E172" s="92" t="s">
        <v>172</v>
      </c>
      <c r="F172" s="92" t="s">
        <v>868</v>
      </c>
      <c r="G172" s="86" t="s">
        <v>804</v>
      </c>
      <c r="H172" s="90">
        <v>41968</v>
      </c>
      <c r="I172" s="90">
        <v>41968</v>
      </c>
      <c r="J172" s="91">
        <v>200</v>
      </c>
      <c r="K172" s="7" t="str">
        <f t="shared" si="4"/>
        <v>DOWNLOAD</v>
      </c>
      <c r="L172" s="7" t="str">
        <f t="shared" si="5"/>
        <v>CV</v>
      </c>
      <c r="M172" s="1"/>
    </row>
    <row r="173" spans="1:13" ht="13.5">
      <c r="A173" s="86">
        <v>147</v>
      </c>
      <c r="B173" s="92">
        <v>10094</v>
      </c>
      <c r="C173" s="86">
        <v>2014</v>
      </c>
      <c r="D173" s="92" t="s">
        <v>251</v>
      </c>
      <c r="E173" s="92" t="s">
        <v>918</v>
      </c>
      <c r="F173" s="92" t="s">
        <v>868</v>
      </c>
      <c r="G173" s="86" t="s">
        <v>804</v>
      </c>
      <c r="H173" s="90">
        <v>41968</v>
      </c>
      <c r="I173" s="90">
        <v>41968</v>
      </c>
      <c r="J173" s="91">
        <v>200</v>
      </c>
      <c r="K173" s="7" t="str">
        <f t="shared" si="4"/>
        <v>DOWNLOAD</v>
      </c>
      <c r="L173" s="7" t="str">
        <f t="shared" si="5"/>
        <v>CV</v>
      </c>
      <c r="M173" s="1"/>
    </row>
    <row r="174" spans="1:13" ht="13.5">
      <c r="A174" s="86">
        <v>148</v>
      </c>
      <c r="B174" s="92">
        <v>10095</v>
      </c>
      <c r="C174" s="86">
        <v>2014</v>
      </c>
      <c r="D174" s="92" t="s">
        <v>942</v>
      </c>
      <c r="E174" s="92" t="s">
        <v>10</v>
      </c>
      <c r="F174" s="92" t="s">
        <v>329</v>
      </c>
      <c r="G174" s="92" t="s">
        <v>943</v>
      </c>
      <c r="H174" s="90">
        <v>41948</v>
      </c>
      <c r="I174" s="90">
        <v>41949</v>
      </c>
      <c r="J174" s="91">
        <v>1400</v>
      </c>
      <c r="K174" s="7" t="str">
        <f t="shared" si="4"/>
        <v>DOWNLOAD</v>
      </c>
      <c r="L174" s="7" t="str">
        <f t="shared" si="5"/>
        <v>CV</v>
      </c>
      <c r="M174" s="1"/>
    </row>
    <row r="175" spans="1:13" ht="13.5">
      <c r="A175" s="86">
        <v>149</v>
      </c>
      <c r="B175" s="92">
        <v>10144</v>
      </c>
      <c r="C175" s="86">
        <v>2014</v>
      </c>
      <c r="D175" s="92" t="s">
        <v>174</v>
      </c>
      <c r="E175" s="92" t="s">
        <v>175</v>
      </c>
      <c r="F175" s="92" t="s">
        <v>868</v>
      </c>
      <c r="G175" s="86" t="s">
        <v>804</v>
      </c>
      <c r="H175" s="90">
        <v>41969</v>
      </c>
      <c r="I175" s="90">
        <v>41969</v>
      </c>
      <c r="J175" s="91">
        <v>200</v>
      </c>
      <c r="K175" s="7" t="str">
        <f t="shared" si="4"/>
        <v>DOWNLOAD</v>
      </c>
      <c r="L175" s="7" t="str">
        <f t="shared" si="5"/>
        <v>CV</v>
      </c>
      <c r="M175" s="1"/>
    </row>
    <row r="176" spans="1:13" ht="13.5">
      <c r="A176" s="86">
        <v>150</v>
      </c>
      <c r="B176" s="92">
        <v>10145</v>
      </c>
      <c r="C176" s="86">
        <v>2014</v>
      </c>
      <c r="D176" s="92" t="s">
        <v>805</v>
      </c>
      <c r="E176" s="92" t="s">
        <v>178</v>
      </c>
      <c r="F176" s="92" t="s">
        <v>868</v>
      </c>
      <c r="G176" s="86" t="s">
        <v>804</v>
      </c>
      <c r="H176" s="90">
        <v>41969</v>
      </c>
      <c r="I176" s="90">
        <v>41969</v>
      </c>
      <c r="J176" s="91">
        <v>200</v>
      </c>
      <c r="K176" s="7" t="str">
        <f t="shared" si="4"/>
        <v>DOWNLOAD</v>
      </c>
      <c r="L176" s="7" t="str">
        <f t="shared" si="5"/>
        <v>CV</v>
      </c>
      <c r="M176" s="1"/>
    </row>
    <row r="177" spans="1:13" ht="13.5">
      <c r="A177" s="86">
        <v>151</v>
      </c>
      <c r="B177" s="92">
        <v>10146</v>
      </c>
      <c r="C177" s="86">
        <v>2014</v>
      </c>
      <c r="D177" s="92" t="s">
        <v>176</v>
      </c>
      <c r="E177" s="92" t="s">
        <v>30</v>
      </c>
      <c r="F177" s="92" t="s">
        <v>868</v>
      </c>
      <c r="G177" s="86" t="s">
        <v>804</v>
      </c>
      <c r="H177" s="90">
        <v>41969</v>
      </c>
      <c r="I177" s="90">
        <v>41969</v>
      </c>
      <c r="J177" s="91">
        <v>200</v>
      </c>
      <c r="K177" s="7" t="str">
        <f t="shared" si="4"/>
        <v>DOWNLOAD</v>
      </c>
      <c r="L177" s="7" t="str">
        <f t="shared" si="5"/>
        <v>CV</v>
      </c>
      <c r="M177" s="1"/>
    </row>
    <row r="178" spans="1:13" ht="27.75">
      <c r="A178" s="86">
        <v>152</v>
      </c>
      <c r="B178" s="92">
        <v>10147</v>
      </c>
      <c r="C178" s="86">
        <v>2014</v>
      </c>
      <c r="D178" s="92" t="s">
        <v>426</v>
      </c>
      <c r="E178" s="92" t="s">
        <v>369</v>
      </c>
      <c r="F178" s="92" t="s">
        <v>937</v>
      </c>
      <c r="G178" s="86" t="s">
        <v>804</v>
      </c>
      <c r="H178" s="90">
        <v>41969</v>
      </c>
      <c r="I178" s="90">
        <v>41969</v>
      </c>
      <c r="J178" s="91">
        <v>400</v>
      </c>
      <c r="K178" s="7" t="str">
        <f t="shared" si="4"/>
        <v>DOWNLOAD</v>
      </c>
      <c r="L178" s="7" t="str">
        <f t="shared" si="5"/>
        <v>CV</v>
      </c>
      <c r="M178" s="1"/>
    </row>
    <row r="179" spans="1:13" ht="13.5">
      <c r="A179" s="86">
        <v>153</v>
      </c>
      <c r="B179" s="92">
        <v>10148</v>
      </c>
      <c r="C179" s="86">
        <v>2014</v>
      </c>
      <c r="D179" s="92" t="s">
        <v>71</v>
      </c>
      <c r="E179" s="92" t="s">
        <v>72</v>
      </c>
      <c r="F179" s="92" t="s">
        <v>868</v>
      </c>
      <c r="G179" s="86" t="s">
        <v>804</v>
      </c>
      <c r="H179" s="90">
        <v>41970</v>
      </c>
      <c r="I179" s="90">
        <v>41970</v>
      </c>
      <c r="J179" s="91">
        <v>200</v>
      </c>
      <c r="K179" s="7" t="str">
        <f t="shared" si="4"/>
        <v>DOWNLOAD</v>
      </c>
      <c r="L179" s="7" t="str">
        <f t="shared" si="5"/>
        <v>CV</v>
      </c>
      <c r="M179" s="1"/>
    </row>
    <row r="180" spans="1:13" ht="13.5">
      <c r="A180" s="86">
        <v>154</v>
      </c>
      <c r="B180" s="92">
        <v>10149</v>
      </c>
      <c r="C180" s="86">
        <v>2014</v>
      </c>
      <c r="D180" s="92" t="s">
        <v>944</v>
      </c>
      <c r="E180" s="92" t="s">
        <v>945</v>
      </c>
      <c r="F180" s="92" t="s">
        <v>868</v>
      </c>
      <c r="G180" s="86" t="s">
        <v>804</v>
      </c>
      <c r="H180" s="90">
        <v>41970</v>
      </c>
      <c r="I180" s="90">
        <v>41970</v>
      </c>
      <c r="J180" s="91">
        <v>200</v>
      </c>
      <c r="K180" s="7" t="str">
        <f t="shared" si="4"/>
        <v>DOWNLOAD</v>
      </c>
      <c r="L180" s="7" t="str">
        <f t="shared" si="5"/>
        <v>CV</v>
      </c>
      <c r="M180" s="1"/>
    </row>
    <row r="181" spans="1:13" ht="13.5">
      <c r="A181" s="86">
        <v>155</v>
      </c>
      <c r="B181" s="92">
        <v>10150</v>
      </c>
      <c r="C181" s="86">
        <v>2014</v>
      </c>
      <c r="D181" s="92" t="s">
        <v>185</v>
      </c>
      <c r="E181" s="92" t="s">
        <v>186</v>
      </c>
      <c r="F181" s="92" t="s">
        <v>868</v>
      </c>
      <c r="G181" s="86" t="s">
        <v>804</v>
      </c>
      <c r="H181" s="90">
        <v>41970</v>
      </c>
      <c r="I181" s="90">
        <v>41970</v>
      </c>
      <c r="J181" s="91">
        <v>200</v>
      </c>
      <c r="K181" s="7" t="str">
        <f t="shared" si="4"/>
        <v>DOWNLOAD</v>
      </c>
      <c r="L181" s="7" t="str">
        <f t="shared" si="5"/>
        <v>CV</v>
      </c>
      <c r="M181" s="1"/>
    </row>
    <row r="182" spans="1:13" ht="13.5">
      <c r="A182" s="86">
        <v>156</v>
      </c>
      <c r="B182" s="92">
        <v>10151</v>
      </c>
      <c r="C182" s="86">
        <v>2014</v>
      </c>
      <c r="D182" s="92" t="s">
        <v>179</v>
      </c>
      <c r="E182" s="92" t="s">
        <v>164</v>
      </c>
      <c r="F182" s="92" t="s">
        <v>937</v>
      </c>
      <c r="G182" s="86" t="s">
        <v>804</v>
      </c>
      <c r="H182" s="90">
        <v>41970</v>
      </c>
      <c r="I182" s="90">
        <v>41970</v>
      </c>
      <c r="J182" s="91">
        <v>400</v>
      </c>
      <c r="K182" s="7" t="str">
        <f t="shared" si="4"/>
        <v>DOWNLOAD</v>
      </c>
      <c r="L182" s="7" t="str">
        <f t="shared" si="5"/>
        <v>CV</v>
      </c>
      <c r="M182" s="1"/>
    </row>
    <row r="183" spans="1:13" ht="13.5">
      <c r="A183" s="124">
        <v>157</v>
      </c>
      <c r="B183" s="137">
        <v>10175</v>
      </c>
      <c r="C183" s="124">
        <v>2014</v>
      </c>
      <c r="D183" s="137" t="s">
        <v>912</v>
      </c>
      <c r="E183" s="137" t="s">
        <v>913</v>
      </c>
      <c r="F183" s="137" t="s">
        <v>946</v>
      </c>
      <c r="G183" s="92" t="s">
        <v>947</v>
      </c>
      <c r="H183" s="138">
        <v>41950</v>
      </c>
      <c r="I183" s="138">
        <v>41950</v>
      </c>
      <c r="J183" s="139">
        <v>700</v>
      </c>
      <c r="K183" s="7" t="str">
        <f t="shared" si="4"/>
        <v>DOWNLOAD</v>
      </c>
      <c r="L183" s="7" t="str">
        <f t="shared" si="5"/>
        <v>CV</v>
      </c>
      <c r="M183" s="1"/>
    </row>
    <row r="184" spans="1:13" ht="13.5">
      <c r="A184" s="124"/>
      <c r="B184" s="137"/>
      <c r="C184" s="124"/>
      <c r="D184" s="137"/>
      <c r="E184" s="137"/>
      <c r="F184" s="137"/>
      <c r="G184" s="92" t="s">
        <v>948</v>
      </c>
      <c r="H184" s="138"/>
      <c r="I184" s="138"/>
      <c r="J184" s="139"/>
      <c r="K184" s="7" t="str">
        <f t="shared" si="4"/>
        <v>DOWNLOAD</v>
      </c>
      <c r="L184" s="7" t="str">
        <f t="shared" si="5"/>
        <v>CV</v>
      </c>
      <c r="M184" s="1"/>
    </row>
    <row r="185" spans="1:13" ht="27.75">
      <c r="A185" s="124">
        <v>161</v>
      </c>
      <c r="B185" s="137">
        <v>10244</v>
      </c>
      <c r="C185" s="124">
        <v>2014</v>
      </c>
      <c r="D185" s="137" t="s">
        <v>949</v>
      </c>
      <c r="E185" s="137" t="s">
        <v>12</v>
      </c>
      <c r="F185" s="137" t="s">
        <v>424</v>
      </c>
      <c r="G185" s="92" t="s">
        <v>950</v>
      </c>
      <c r="H185" s="138">
        <v>41954</v>
      </c>
      <c r="I185" s="138">
        <v>41955</v>
      </c>
      <c r="J185" s="139">
        <v>200</v>
      </c>
      <c r="K185" s="7" t="str">
        <f t="shared" si="4"/>
        <v>DOWNLOAD</v>
      </c>
      <c r="L185" s="7" t="str">
        <f t="shared" si="5"/>
        <v>CV</v>
      </c>
      <c r="M185" s="1"/>
    </row>
    <row r="186" spans="1:13" ht="13.5">
      <c r="A186" s="124"/>
      <c r="B186" s="137"/>
      <c r="C186" s="124"/>
      <c r="D186" s="137"/>
      <c r="E186" s="137"/>
      <c r="F186" s="137"/>
      <c r="G186" s="92" t="s">
        <v>951</v>
      </c>
      <c r="H186" s="138"/>
      <c r="I186" s="138"/>
      <c r="J186" s="139"/>
      <c r="K186" s="7" t="str">
        <f t="shared" si="4"/>
        <v>DOWNLOAD</v>
      </c>
      <c r="L186" s="7" t="str">
        <f t="shared" si="5"/>
        <v>CV</v>
      </c>
      <c r="M186" s="1"/>
    </row>
    <row r="187" spans="1:13" ht="27.75">
      <c r="A187" s="124">
        <v>162</v>
      </c>
      <c r="B187" s="137">
        <v>10245</v>
      </c>
      <c r="C187" s="124">
        <v>2014</v>
      </c>
      <c r="D187" s="137" t="s">
        <v>952</v>
      </c>
      <c r="E187" s="137" t="s">
        <v>953</v>
      </c>
      <c r="F187" s="137" t="s">
        <v>348</v>
      </c>
      <c r="G187" s="92" t="s">
        <v>950</v>
      </c>
      <c r="H187" s="138">
        <v>41955</v>
      </c>
      <c r="I187" s="138">
        <v>41955</v>
      </c>
      <c r="J187" s="139">
        <v>300</v>
      </c>
      <c r="K187" s="7" t="str">
        <f t="shared" si="4"/>
        <v>DOWNLOAD</v>
      </c>
      <c r="L187" s="7" t="str">
        <f t="shared" si="5"/>
        <v>CV</v>
      </c>
      <c r="M187" s="1"/>
    </row>
    <row r="188" spans="1:13" ht="13.5">
      <c r="A188" s="124"/>
      <c r="B188" s="137"/>
      <c r="C188" s="124"/>
      <c r="D188" s="137"/>
      <c r="E188" s="137"/>
      <c r="F188" s="137"/>
      <c r="G188" s="92" t="s">
        <v>951</v>
      </c>
      <c r="H188" s="138"/>
      <c r="I188" s="138"/>
      <c r="J188" s="139"/>
      <c r="K188" s="7" t="str">
        <f t="shared" si="4"/>
        <v>DOWNLOAD</v>
      </c>
      <c r="L188" s="7" t="str">
        <f t="shared" si="5"/>
        <v>CV</v>
      </c>
      <c r="M188" s="1"/>
    </row>
    <row r="189" spans="1:13" ht="27.75">
      <c r="A189" s="124">
        <v>163</v>
      </c>
      <c r="B189" s="137">
        <v>10246</v>
      </c>
      <c r="C189" s="124">
        <v>2014</v>
      </c>
      <c r="D189" s="137" t="s">
        <v>954</v>
      </c>
      <c r="E189" s="137" t="s">
        <v>175</v>
      </c>
      <c r="F189" s="137" t="s">
        <v>255</v>
      </c>
      <c r="G189" s="92" t="s">
        <v>950</v>
      </c>
      <c r="H189" s="138">
        <v>41954</v>
      </c>
      <c r="I189" s="138">
        <v>41955</v>
      </c>
      <c r="J189" s="139">
        <v>400</v>
      </c>
      <c r="K189" s="7" t="str">
        <f t="shared" si="4"/>
        <v>DOWNLOAD</v>
      </c>
      <c r="L189" s="7" t="str">
        <f t="shared" si="5"/>
        <v>CV</v>
      </c>
      <c r="M189" s="1"/>
    </row>
    <row r="190" spans="1:13" ht="13.5">
      <c r="A190" s="124"/>
      <c r="B190" s="137"/>
      <c r="C190" s="124"/>
      <c r="D190" s="137"/>
      <c r="E190" s="137"/>
      <c r="F190" s="137"/>
      <c r="G190" s="92" t="s">
        <v>951</v>
      </c>
      <c r="H190" s="138"/>
      <c r="I190" s="138"/>
      <c r="J190" s="139"/>
      <c r="K190" s="7" t="str">
        <f t="shared" si="4"/>
        <v>DOWNLOAD</v>
      </c>
      <c r="L190" s="7" t="str">
        <f t="shared" si="5"/>
        <v>CV</v>
      </c>
      <c r="M190" s="1"/>
    </row>
    <row r="191" spans="1:13" ht="27.75">
      <c r="A191" s="124">
        <v>164</v>
      </c>
      <c r="B191" s="137">
        <v>10247</v>
      </c>
      <c r="C191" s="124">
        <v>2014</v>
      </c>
      <c r="D191" s="137" t="s">
        <v>955</v>
      </c>
      <c r="E191" s="137" t="s">
        <v>175</v>
      </c>
      <c r="F191" s="137" t="s">
        <v>314</v>
      </c>
      <c r="G191" s="92" t="s">
        <v>950</v>
      </c>
      <c r="H191" s="138">
        <v>41954</v>
      </c>
      <c r="I191" s="138">
        <v>41955</v>
      </c>
      <c r="J191" s="139">
        <v>700</v>
      </c>
      <c r="K191" s="7" t="str">
        <f t="shared" si="4"/>
        <v>DOWNLOAD</v>
      </c>
      <c r="L191" s="7" t="str">
        <f t="shared" si="5"/>
        <v>CV</v>
      </c>
      <c r="M191" s="1"/>
    </row>
    <row r="192" spans="1:13" ht="13.5">
      <c r="A192" s="124"/>
      <c r="B192" s="137"/>
      <c r="C192" s="124"/>
      <c r="D192" s="137"/>
      <c r="E192" s="137"/>
      <c r="F192" s="137"/>
      <c r="G192" s="92" t="s">
        <v>951</v>
      </c>
      <c r="H192" s="138"/>
      <c r="I192" s="138"/>
      <c r="J192" s="139"/>
      <c r="K192" s="7" t="str">
        <f t="shared" si="4"/>
        <v>DOWNLOAD</v>
      </c>
      <c r="L192" s="7" t="str">
        <f t="shared" si="5"/>
        <v>CV</v>
      </c>
      <c r="M192" s="1"/>
    </row>
    <row r="193" spans="1:13" ht="27.75">
      <c r="A193" s="124">
        <v>165</v>
      </c>
      <c r="B193" s="137">
        <v>10248</v>
      </c>
      <c r="C193" s="124">
        <v>2014</v>
      </c>
      <c r="D193" s="137" t="s">
        <v>956</v>
      </c>
      <c r="E193" s="137" t="s">
        <v>18</v>
      </c>
      <c r="F193" s="137" t="s">
        <v>957</v>
      </c>
      <c r="G193" s="92" t="s">
        <v>950</v>
      </c>
      <c r="H193" s="138">
        <v>41954</v>
      </c>
      <c r="I193" s="138">
        <v>41955</v>
      </c>
      <c r="J193" s="139">
        <v>350</v>
      </c>
      <c r="K193" s="7" t="str">
        <f t="shared" si="4"/>
        <v>DOWNLOAD</v>
      </c>
      <c r="L193" s="7" t="str">
        <f t="shared" si="5"/>
        <v>CV</v>
      </c>
      <c r="M193" s="1"/>
    </row>
    <row r="194" spans="1:13" ht="13.5">
      <c r="A194" s="124"/>
      <c r="B194" s="137"/>
      <c r="C194" s="124"/>
      <c r="D194" s="137"/>
      <c r="E194" s="137"/>
      <c r="F194" s="137"/>
      <c r="G194" s="92" t="s">
        <v>951</v>
      </c>
      <c r="H194" s="138"/>
      <c r="I194" s="138"/>
      <c r="J194" s="139"/>
      <c r="K194" s="7" t="str">
        <f t="shared" si="4"/>
        <v>DOWNLOAD</v>
      </c>
      <c r="L194" s="7" t="str">
        <f t="shared" si="5"/>
        <v>CV</v>
      </c>
      <c r="M194" s="1"/>
    </row>
    <row r="195" spans="1:13" ht="13.5">
      <c r="A195" s="124">
        <v>166</v>
      </c>
      <c r="B195" s="137">
        <v>10255</v>
      </c>
      <c r="C195" s="124">
        <v>2014</v>
      </c>
      <c r="D195" s="137" t="s">
        <v>958</v>
      </c>
      <c r="E195" s="137" t="s">
        <v>8</v>
      </c>
      <c r="F195" s="137" t="s">
        <v>348</v>
      </c>
      <c r="G195" s="92" t="s">
        <v>959</v>
      </c>
      <c r="H195" s="138">
        <v>41958</v>
      </c>
      <c r="I195" s="138">
        <v>41958</v>
      </c>
      <c r="J195" s="139">
        <v>234</v>
      </c>
      <c r="K195" s="7" t="str">
        <f t="shared" si="4"/>
        <v>DOWNLOAD</v>
      </c>
      <c r="L195" s="7" t="str">
        <f t="shared" si="5"/>
        <v>CV</v>
      </c>
      <c r="M195" s="1"/>
    </row>
    <row r="196" spans="1:13" ht="13.5">
      <c r="A196" s="124"/>
      <c r="B196" s="137"/>
      <c r="C196" s="124"/>
      <c r="D196" s="137"/>
      <c r="E196" s="137"/>
      <c r="F196" s="137"/>
      <c r="G196" s="92" t="s">
        <v>960</v>
      </c>
      <c r="H196" s="138"/>
      <c r="I196" s="138"/>
      <c r="J196" s="139"/>
      <c r="K196" s="7" t="str">
        <f aca="true" t="shared" si="6" ref="K196:K225">HYPERLINK(CONCATENATE("http://trasparenza.cefpas.it/wp-content/uploads/2014/LETTERE_DOCENTI/2014/ottobre/",B196,"_",D196,"_",LEFT(E196,1),".pdf"),"DOWNLOAD")</f>
        <v>DOWNLOAD</v>
      </c>
      <c r="L196" s="7" t="str">
        <f aca="true" t="shared" si="7" ref="L196:L225">HYPERLINK(CONCATENATE("http://trasparenza.cefpas.it/wp-content/uploads/2015/CV_DOCENTI/",D196,"_",E196,"_","CV",".pdf"),"CV")</f>
        <v>CV</v>
      </c>
      <c r="M196" s="1"/>
    </row>
    <row r="197" spans="1:13" ht="13.5">
      <c r="A197" s="124">
        <v>167</v>
      </c>
      <c r="B197" s="137">
        <v>10256</v>
      </c>
      <c r="C197" s="124">
        <v>2014</v>
      </c>
      <c r="D197" s="137" t="s">
        <v>961</v>
      </c>
      <c r="E197" s="137" t="s">
        <v>962</v>
      </c>
      <c r="F197" s="137" t="s">
        <v>255</v>
      </c>
      <c r="G197" s="92" t="s">
        <v>959</v>
      </c>
      <c r="H197" s="138">
        <v>41958</v>
      </c>
      <c r="I197" s="138">
        <v>41958</v>
      </c>
      <c r="J197" s="139">
        <v>312</v>
      </c>
      <c r="K197" s="7" t="str">
        <f t="shared" si="6"/>
        <v>DOWNLOAD</v>
      </c>
      <c r="L197" s="7" t="str">
        <f t="shared" si="7"/>
        <v>CV</v>
      </c>
      <c r="M197" s="1"/>
    </row>
    <row r="198" spans="1:13" ht="13.5">
      <c r="A198" s="124"/>
      <c r="B198" s="137"/>
      <c r="C198" s="124"/>
      <c r="D198" s="137"/>
      <c r="E198" s="137"/>
      <c r="F198" s="137"/>
      <c r="G198" s="92" t="s">
        <v>960</v>
      </c>
      <c r="H198" s="138"/>
      <c r="I198" s="138"/>
      <c r="J198" s="139"/>
      <c r="K198" s="7" t="str">
        <f t="shared" si="6"/>
        <v>DOWNLOAD</v>
      </c>
      <c r="L198" s="7" t="str">
        <f t="shared" si="7"/>
        <v>CV</v>
      </c>
      <c r="M198" s="1"/>
    </row>
    <row r="199" spans="1:13" ht="13.5">
      <c r="A199" s="124">
        <v>168</v>
      </c>
      <c r="B199" s="137">
        <v>10257</v>
      </c>
      <c r="C199" s="124">
        <v>2014</v>
      </c>
      <c r="D199" s="137" t="s">
        <v>958</v>
      </c>
      <c r="E199" s="137" t="s">
        <v>8</v>
      </c>
      <c r="F199" s="137" t="s">
        <v>314</v>
      </c>
      <c r="G199" s="92" t="s">
        <v>959</v>
      </c>
      <c r="H199" s="138">
        <v>41965</v>
      </c>
      <c r="I199" s="138">
        <v>41965</v>
      </c>
      <c r="J199" s="139">
        <v>546</v>
      </c>
      <c r="K199" s="7" t="str">
        <f t="shared" si="6"/>
        <v>DOWNLOAD</v>
      </c>
      <c r="L199" s="7" t="str">
        <f t="shared" si="7"/>
        <v>CV</v>
      </c>
      <c r="M199" s="1"/>
    </row>
    <row r="200" spans="1:13" ht="13.5">
      <c r="A200" s="124"/>
      <c r="B200" s="137"/>
      <c r="C200" s="124"/>
      <c r="D200" s="137"/>
      <c r="E200" s="137"/>
      <c r="F200" s="137"/>
      <c r="G200" s="92" t="s">
        <v>960</v>
      </c>
      <c r="H200" s="138"/>
      <c r="I200" s="138"/>
      <c r="J200" s="139"/>
      <c r="K200" s="7" t="str">
        <f t="shared" si="6"/>
        <v>DOWNLOAD</v>
      </c>
      <c r="L200" s="7" t="str">
        <f t="shared" si="7"/>
        <v>CV</v>
      </c>
      <c r="M200" s="1"/>
    </row>
    <row r="201" spans="1:13" ht="13.5">
      <c r="A201" s="124">
        <v>169</v>
      </c>
      <c r="B201" s="137">
        <v>10258</v>
      </c>
      <c r="C201" s="124">
        <v>2014</v>
      </c>
      <c r="D201" s="137" t="s">
        <v>961</v>
      </c>
      <c r="E201" s="137" t="s">
        <v>962</v>
      </c>
      <c r="F201" s="137" t="s">
        <v>314</v>
      </c>
      <c r="G201" s="92" t="s">
        <v>959</v>
      </c>
      <c r="H201" s="138">
        <v>41972</v>
      </c>
      <c r="I201" s="138">
        <v>41972</v>
      </c>
      <c r="J201" s="139">
        <v>546</v>
      </c>
      <c r="K201" s="7" t="str">
        <f t="shared" si="6"/>
        <v>DOWNLOAD</v>
      </c>
      <c r="L201" s="7" t="str">
        <f t="shared" si="7"/>
        <v>CV</v>
      </c>
      <c r="M201" s="1"/>
    </row>
    <row r="202" spans="1:13" ht="13.5">
      <c r="A202" s="124"/>
      <c r="B202" s="137"/>
      <c r="C202" s="124"/>
      <c r="D202" s="137"/>
      <c r="E202" s="137"/>
      <c r="F202" s="137"/>
      <c r="G202" s="92" t="s">
        <v>960</v>
      </c>
      <c r="H202" s="138"/>
      <c r="I202" s="138"/>
      <c r="J202" s="139"/>
      <c r="K202" s="7" t="str">
        <f t="shared" si="6"/>
        <v>DOWNLOAD</v>
      </c>
      <c r="L202" s="7" t="str">
        <f t="shared" si="7"/>
        <v>CV</v>
      </c>
      <c r="M202" s="1"/>
    </row>
    <row r="203" spans="1:13" ht="13.5">
      <c r="A203" s="86">
        <v>170</v>
      </c>
      <c r="B203" s="92">
        <v>10259</v>
      </c>
      <c r="C203" s="86">
        <v>2014</v>
      </c>
      <c r="D203" s="92" t="s">
        <v>39</v>
      </c>
      <c r="E203" s="92" t="s">
        <v>30</v>
      </c>
      <c r="F203" s="92" t="s">
        <v>329</v>
      </c>
      <c r="G203" s="92" t="s">
        <v>333</v>
      </c>
      <c r="H203" s="90">
        <v>41961</v>
      </c>
      <c r="I203" s="90">
        <v>41962</v>
      </c>
      <c r="J203" s="91">
        <v>1400</v>
      </c>
      <c r="K203" s="7" t="str">
        <f t="shared" si="6"/>
        <v>DOWNLOAD</v>
      </c>
      <c r="L203" s="7" t="str">
        <f t="shared" si="7"/>
        <v>CV</v>
      </c>
      <c r="M203" s="1"/>
    </row>
    <row r="204" spans="1:13" ht="27.75">
      <c r="A204" s="124">
        <v>171</v>
      </c>
      <c r="B204" s="137">
        <v>10261</v>
      </c>
      <c r="C204" s="124">
        <v>2014</v>
      </c>
      <c r="D204" s="137" t="s">
        <v>963</v>
      </c>
      <c r="E204" s="137" t="s">
        <v>964</v>
      </c>
      <c r="F204" s="137" t="s">
        <v>965</v>
      </c>
      <c r="G204" s="92" t="s">
        <v>966</v>
      </c>
      <c r="H204" s="138">
        <v>41970</v>
      </c>
      <c r="I204" s="138">
        <v>41971</v>
      </c>
      <c r="J204" s="139">
        <v>450</v>
      </c>
      <c r="K204" s="7" t="str">
        <f t="shared" si="6"/>
        <v>DOWNLOAD</v>
      </c>
      <c r="L204" s="7" t="str">
        <f t="shared" si="7"/>
        <v>CV</v>
      </c>
      <c r="M204" s="1"/>
    </row>
    <row r="205" spans="1:13" ht="13.5">
      <c r="A205" s="124"/>
      <c r="B205" s="137"/>
      <c r="C205" s="124"/>
      <c r="D205" s="137"/>
      <c r="E205" s="137"/>
      <c r="F205" s="137"/>
      <c r="G205" s="92" t="s">
        <v>967</v>
      </c>
      <c r="H205" s="138"/>
      <c r="I205" s="138"/>
      <c r="J205" s="139"/>
      <c r="K205" s="7" t="str">
        <f t="shared" si="6"/>
        <v>DOWNLOAD</v>
      </c>
      <c r="L205" s="7" t="str">
        <f t="shared" si="7"/>
        <v>CV</v>
      </c>
      <c r="M205" s="1"/>
    </row>
    <row r="206" spans="1:13" ht="27.75">
      <c r="A206" s="124">
        <v>172</v>
      </c>
      <c r="B206" s="137">
        <v>10262</v>
      </c>
      <c r="C206" s="124">
        <v>2014</v>
      </c>
      <c r="D206" s="137" t="s">
        <v>968</v>
      </c>
      <c r="E206" s="137" t="s">
        <v>969</v>
      </c>
      <c r="F206" s="137" t="s">
        <v>348</v>
      </c>
      <c r="G206" s="92" t="s">
        <v>966</v>
      </c>
      <c r="H206" s="138">
        <v>41970</v>
      </c>
      <c r="I206" s="138">
        <v>41971</v>
      </c>
      <c r="J206" s="139">
        <v>240</v>
      </c>
      <c r="K206" s="7" t="str">
        <f t="shared" si="6"/>
        <v>DOWNLOAD</v>
      </c>
      <c r="L206" s="7" t="str">
        <f t="shared" si="7"/>
        <v>CV</v>
      </c>
      <c r="M206" s="1"/>
    </row>
    <row r="207" spans="1:13" ht="13.5">
      <c r="A207" s="124"/>
      <c r="B207" s="137"/>
      <c r="C207" s="124"/>
      <c r="D207" s="137"/>
      <c r="E207" s="137"/>
      <c r="F207" s="137"/>
      <c r="G207" s="92" t="s">
        <v>967</v>
      </c>
      <c r="H207" s="138"/>
      <c r="I207" s="138"/>
      <c r="J207" s="139"/>
      <c r="K207" s="7" t="str">
        <f t="shared" si="6"/>
        <v>DOWNLOAD</v>
      </c>
      <c r="L207" s="7" t="str">
        <f t="shared" si="7"/>
        <v>CV</v>
      </c>
      <c r="M207" s="1"/>
    </row>
    <row r="208" spans="1:13" ht="27.75">
      <c r="A208" s="124">
        <v>173</v>
      </c>
      <c r="B208" s="137">
        <v>10263</v>
      </c>
      <c r="C208" s="124">
        <v>2014</v>
      </c>
      <c r="D208" s="137" t="s">
        <v>970</v>
      </c>
      <c r="E208" s="137" t="s">
        <v>418</v>
      </c>
      <c r="F208" s="137" t="s">
        <v>348</v>
      </c>
      <c r="G208" s="92" t="s">
        <v>966</v>
      </c>
      <c r="H208" s="138">
        <v>41970</v>
      </c>
      <c r="I208" s="138">
        <v>41971</v>
      </c>
      <c r="J208" s="139">
        <v>240</v>
      </c>
      <c r="K208" s="7" t="str">
        <f t="shared" si="6"/>
        <v>DOWNLOAD</v>
      </c>
      <c r="L208" s="7" t="str">
        <f t="shared" si="7"/>
        <v>CV</v>
      </c>
      <c r="M208" s="1"/>
    </row>
    <row r="209" spans="1:13" ht="13.5">
      <c r="A209" s="124"/>
      <c r="B209" s="137"/>
      <c r="C209" s="124"/>
      <c r="D209" s="137"/>
      <c r="E209" s="137"/>
      <c r="F209" s="137"/>
      <c r="G209" s="92" t="s">
        <v>967</v>
      </c>
      <c r="H209" s="138"/>
      <c r="I209" s="138"/>
      <c r="J209" s="139"/>
      <c r="K209" s="7" t="str">
        <f t="shared" si="6"/>
        <v>DOWNLOAD</v>
      </c>
      <c r="L209" s="7" t="str">
        <f t="shared" si="7"/>
        <v>CV</v>
      </c>
      <c r="M209" s="1"/>
    </row>
    <row r="210" spans="1:13" ht="27.75">
      <c r="A210" s="124">
        <v>174</v>
      </c>
      <c r="B210" s="137">
        <v>10264</v>
      </c>
      <c r="C210" s="124">
        <v>2014</v>
      </c>
      <c r="D210" s="137" t="s">
        <v>971</v>
      </c>
      <c r="E210" s="137" t="s">
        <v>100</v>
      </c>
      <c r="F210" s="137" t="s">
        <v>55</v>
      </c>
      <c r="G210" s="92" t="s">
        <v>966</v>
      </c>
      <c r="H210" s="138">
        <v>41970</v>
      </c>
      <c r="I210" s="138">
        <v>41971</v>
      </c>
      <c r="J210" s="139" t="s">
        <v>822</v>
      </c>
      <c r="K210" s="7" t="str">
        <f t="shared" si="6"/>
        <v>DOWNLOAD</v>
      </c>
      <c r="L210" s="7" t="str">
        <f t="shared" si="7"/>
        <v>CV</v>
      </c>
      <c r="M210" s="1"/>
    </row>
    <row r="211" spans="1:13" ht="13.5">
      <c r="A211" s="124"/>
      <c r="B211" s="137"/>
      <c r="C211" s="124"/>
      <c r="D211" s="137"/>
      <c r="E211" s="137"/>
      <c r="F211" s="137"/>
      <c r="G211" s="92" t="s">
        <v>967</v>
      </c>
      <c r="H211" s="138"/>
      <c r="I211" s="138"/>
      <c r="J211" s="139"/>
      <c r="K211" s="7" t="str">
        <f t="shared" si="6"/>
        <v>DOWNLOAD</v>
      </c>
      <c r="L211" s="7" t="str">
        <f t="shared" si="7"/>
        <v>CV</v>
      </c>
      <c r="M211" s="1"/>
    </row>
    <row r="212" spans="1:13" ht="13.5">
      <c r="A212" s="86">
        <v>175</v>
      </c>
      <c r="B212" s="92">
        <v>10318</v>
      </c>
      <c r="C212" s="86">
        <v>2014</v>
      </c>
      <c r="D212" s="92" t="s">
        <v>972</v>
      </c>
      <c r="E212" s="92" t="s">
        <v>973</v>
      </c>
      <c r="F212" s="92" t="s">
        <v>974</v>
      </c>
      <c r="G212" s="92" t="s">
        <v>975</v>
      </c>
      <c r="H212" s="90">
        <v>41954</v>
      </c>
      <c r="I212" s="90">
        <v>41955</v>
      </c>
      <c r="J212" s="91">
        <v>1100</v>
      </c>
      <c r="K212" s="7" t="str">
        <f t="shared" si="6"/>
        <v>DOWNLOAD</v>
      </c>
      <c r="L212" s="7" t="str">
        <f t="shared" si="7"/>
        <v>CV</v>
      </c>
      <c r="M212" s="1"/>
    </row>
    <row r="213" spans="1:13" ht="13.5">
      <c r="A213" s="86">
        <v>176</v>
      </c>
      <c r="B213" s="92">
        <v>10385</v>
      </c>
      <c r="C213" s="86">
        <v>2014</v>
      </c>
      <c r="D213" s="92" t="s">
        <v>270</v>
      </c>
      <c r="E213" s="92" t="s">
        <v>271</v>
      </c>
      <c r="F213" s="92" t="s">
        <v>902</v>
      </c>
      <c r="G213" s="92" t="s">
        <v>273</v>
      </c>
      <c r="H213" s="90">
        <v>41963</v>
      </c>
      <c r="I213" s="90">
        <v>41964</v>
      </c>
      <c r="J213" s="91">
        <v>300</v>
      </c>
      <c r="K213" s="7" t="str">
        <f t="shared" si="6"/>
        <v>DOWNLOAD</v>
      </c>
      <c r="L213" s="7" t="str">
        <f t="shared" si="7"/>
        <v>CV</v>
      </c>
      <c r="M213" s="1"/>
    </row>
    <row r="214" spans="1:13" ht="13.5">
      <c r="A214" s="86">
        <v>177</v>
      </c>
      <c r="B214" s="92">
        <v>10386</v>
      </c>
      <c r="C214" s="86">
        <v>2014</v>
      </c>
      <c r="D214" s="92" t="s">
        <v>52</v>
      </c>
      <c r="E214" s="92" t="s">
        <v>53</v>
      </c>
      <c r="F214" s="92" t="s">
        <v>255</v>
      </c>
      <c r="G214" s="92" t="s">
        <v>273</v>
      </c>
      <c r="H214" s="90">
        <v>41963</v>
      </c>
      <c r="I214" s="90">
        <v>41964</v>
      </c>
      <c r="J214" s="91">
        <v>400</v>
      </c>
      <c r="K214" s="7" t="str">
        <f t="shared" si="6"/>
        <v>DOWNLOAD</v>
      </c>
      <c r="L214" s="7" t="str">
        <f t="shared" si="7"/>
        <v>CV</v>
      </c>
      <c r="M214" s="1"/>
    </row>
    <row r="215" spans="1:13" ht="27.75">
      <c r="A215" s="86">
        <v>178</v>
      </c>
      <c r="B215" s="92">
        <v>10387</v>
      </c>
      <c r="C215" s="86">
        <v>2014</v>
      </c>
      <c r="D215" s="92" t="s">
        <v>19</v>
      </c>
      <c r="E215" s="92" t="s">
        <v>116</v>
      </c>
      <c r="F215" s="92" t="s">
        <v>976</v>
      </c>
      <c r="G215" s="92" t="s">
        <v>273</v>
      </c>
      <c r="H215" s="90">
        <v>41963</v>
      </c>
      <c r="I215" s="90">
        <v>41964</v>
      </c>
      <c r="J215" s="91">
        <v>225</v>
      </c>
      <c r="K215" s="7" t="str">
        <f t="shared" si="6"/>
        <v>DOWNLOAD</v>
      </c>
      <c r="L215" s="7" t="str">
        <f t="shared" si="7"/>
        <v>CV</v>
      </c>
      <c r="M215" s="1"/>
    </row>
    <row r="216" spans="1:13" ht="27.75">
      <c r="A216" s="86">
        <v>179</v>
      </c>
      <c r="B216" s="92">
        <v>10388</v>
      </c>
      <c r="C216" s="86">
        <v>2014</v>
      </c>
      <c r="D216" s="92" t="s">
        <v>16</v>
      </c>
      <c r="E216" s="92" t="s">
        <v>17</v>
      </c>
      <c r="F216" s="92" t="s">
        <v>976</v>
      </c>
      <c r="G216" s="92" t="s">
        <v>273</v>
      </c>
      <c r="H216" s="90">
        <v>41963</v>
      </c>
      <c r="I216" s="90">
        <v>41964</v>
      </c>
      <c r="J216" s="91">
        <v>225</v>
      </c>
      <c r="K216" s="7" t="str">
        <f t="shared" si="6"/>
        <v>DOWNLOAD</v>
      </c>
      <c r="L216" s="7" t="str">
        <f t="shared" si="7"/>
        <v>CV</v>
      </c>
      <c r="M216" s="1"/>
    </row>
    <row r="217" spans="1:13" ht="13.5">
      <c r="A217" s="86">
        <v>180</v>
      </c>
      <c r="B217" s="92">
        <v>10389</v>
      </c>
      <c r="C217" s="86">
        <v>2014</v>
      </c>
      <c r="D217" s="92" t="s">
        <v>326</v>
      </c>
      <c r="E217" s="92" t="s">
        <v>265</v>
      </c>
      <c r="F217" s="92" t="s">
        <v>977</v>
      </c>
      <c r="G217" s="92" t="s">
        <v>273</v>
      </c>
      <c r="H217" s="90">
        <v>41963</v>
      </c>
      <c r="I217" s="90">
        <v>41964</v>
      </c>
      <c r="J217" s="91">
        <v>25</v>
      </c>
      <c r="K217" s="7" t="str">
        <f t="shared" si="6"/>
        <v>DOWNLOAD</v>
      </c>
      <c r="L217" s="7" t="str">
        <f t="shared" si="7"/>
        <v>CV</v>
      </c>
      <c r="M217" s="1"/>
    </row>
    <row r="218" spans="1:13" ht="13.5">
      <c r="A218" s="86">
        <v>181</v>
      </c>
      <c r="B218" s="92">
        <v>10390</v>
      </c>
      <c r="C218" s="86">
        <v>2014</v>
      </c>
      <c r="D218" s="92" t="s">
        <v>978</v>
      </c>
      <c r="E218" s="92" t="s">
        <v>979</v>
      </c>
      <c r="F218" s="92" t="s">
        <v>977</v>
      </c>
      <c r="G218" s="92" t="s">
        <v>273</v>
      </c>
      <c r="H218" s="90">
        <v>41963</v>
      </c>
      <c r="I218" s="90">
        <v>41964</v>
      </c>
      <c r="J218" s="91">
        <v>25</v>
      </c>
      <c r="K218" s="7" t="str">
        <f t="shared" si="6"/>
        <v>DOWNLOAD</v>
      </c>
      <c r="L218" s="7" t="str">
        <f t="shared" si="7"/>
        <v>CV</v>
      </c>
      <c r="M218" s="1"/>
    </row>
    <row r="219" spans="1:13" ht="13.5">
      <c r="A219" s="86">
        <v>182</v>
      </c>
      <c r="B219" s="92">
        <v>10429</v>
      </c>
      <c r="C219" s="86">
        <v>2014</v>
      </c>
      <c r="D219" s="92" t="s">
        <v>980</v>
      </c>
      <c r="E219" s="92" t="s">
        <v>10</v>
      </c>
      <c r="F219" s="92" t="s">
        <v>981</v>
      </c>
      <c r="G219" s="92" t="s">
        <v>982</v>
      </c>
      <c r="H219" s="90">
        <v>41942</v>
      </c>
      <c r="I219" s="90">
        <v>41943</v>
      </c>
      <c r="J219" s="91">
        <v>160</v>
      </c>
      <c r="K219" s="7" t="str">
        <f t="shared" si="6"/>
        <v>DOWNLOAD</v>
      </c>
      <c r="L219" s="7" t="str">
        <f t="shared" si="7"/>
        <v>CV</v>
      </c>
      <c r="M219" s="1"/>
    </row>
    <row r="220" spans="1:13" ht="27.75">
      <c r="A220" s="86">
        <v>183</v>
      </c>
      <c r="B220" s="92">
        <v>10449</v>
      </c>
      <c r="C220" s="86">
        <v>2014</v>
      </c>
      <c r="D220" s="92" t="s">
        <v>257</v>
      </c>
      <c r="E220" s="92" t="s">
        <v>964</v>
      </c>
      <c r="F220" s="92" t="s">
        <v>983</v>
      </c>
      <c r="G220" s="92" t="s">
        <v>256</v>
      </c>
      <c r="H220" s="90">
        <v>41943</v>
      </c>
      <c r="I220" s="90">
        <v>41943</v>
      </c>
      <c r="J220" s="91">
        <v>350</v>
      </c>
      <c r="K220" s="7" t="str">
        <f t="shared" si="6"/>
        <v>DOWNLOAD</v>
      </c>
      <c r="L220" s="7" t="str">
        <f t="shared" si="7"/>
        <v>CV</v>
      </c>
      <c r="M220" s="1"/>
    </row>
    <row r="221" spans="1:13" ht="13.5">
      <c r="A221" s="86">
        <v>184</v>
      </c>
      <c r="B221" s="92">
        <v>10450</v>
      </c>
      <c r="C221" s="86">
        <v>2014</v>
      </c>
      <c r="D221" s="92" t="s">
        <v>259</v>
      </c>
      <c r="E221" s="92" t="s">
        <v>13</v>
      </c>
      <c r="F221" s="92" t="s">
        <v>983</v>
      </c>
      <c r="G221" s="92" t="s">
        <v>256</v>
      </c>
      <c r="H221" s="90">
        <v>41942</v>
      </c>
      <c r="I221" s="90">
        <v>41942</v>
      </c>
      <c r="J221" s="91">
        <v>350</v>
      </c>
      <c r="K221" s="7" t="str">
        <f t="shared" si="6"/>
        <v>DOWNLOAD</v>
      </c>
      <c r="L221" s="7" t="str">
        <f t="shared" si="7"/>
        <v>CV</v>
      </c>
      <c r="M221" s="1"/>
    </row>
    <row r="222" spans="1:13" ht="13.5">
      <c r="A222" s="124">
        <v>185</v>
      </c>
      <c r="B222" s="137">
        <v>10452</v>
      </c>
      <c r="C222" s="124">
        <v>2014</v>
      </c>
      <c r="D222" s="137" t="s">
        <v>207</v>
      </c>
      <c r="E222" s="137" t="s">
        <v>204</v>
      </c>
      <c r="F222" s="137" t="s">
        <v>329</v>
      </c>
      <c r="G222" s="92" t="s">
        <v>984</v>
      </c>
      <c r="H222" s="138">
        <v>41948</v>
      </c>
      <c r="I222" s="138">
        <v>41949</v>
      </c>
      <c r="J222" s="139">
        <v>1400</v>
      </c>
      <c r="K222" s="7" t="str">
        <f t="shared" si="6"/>
        <v>DOWNLOAD</v>
      </c>
      <c r="L222" s="7" t="str">
        <f t="shared" si="7"/>
        <v>CV</v>
      </c>
      <c r="M222" s="1"/>
    </row>
    <row r="223" spans="1:13" ht="27.75">
      <c r="A223" s="124"/>
      <c r="B223" s="137"/>
      <c r="C223" s="124"/>
      <c r="D223" s="137"/>
      <c r="E223" s="137"/>
      <c r="F223" s="137"/>
      <c r="G223" s="92" t="s">
        <v>985</v>
      </c>
      <c r="H223" s="138"/>
      <c r="I223" s="138"/>
      <c r="J223" s="139"/>
      <c r="K223" s="7" t="str">
        <f t="shared" si="6"/>
        <v>DOWNLOAD</v>
      </c>
      <c r="L223" s="7" t="str">
        <f t="shared" si="7"/>
        <v>CV</v>
      </c>
      <c r="M223" s="1"/>
    </row>
    <row r="224" spans="1:13" ht="13.5">
      <c r="A224" s="124">
        <v>186</v>
      </c>
      <c r="B224" s="137">
        <v>10453</v>
      </c>
      <c r="C224" s="124">
        <v>2014</v>
      </c>
      <c r="D224" s="137" t="s">
        <v>210</v>
      </c>
      <c r="E224" s="137" t="s">
        <v>181</v>
      </c>
      <c r="F224" s="137" t="s">
        <v>908</v>
      </c>
      <c r="G224" s="92" t="s">
        <v>984</v>
      </c>
      <c r="H224" s="138">
        <v>41948</v>
      </c>
      <c r="I224" s="138">
        <v>41949</v>
      </c>
      <c r="J224" s="139">
        <v>160</v>
      </c>
      <c r="K224" s="7" t="str">
        <f t="shared" si="6"/>
        <v>DOWNLOAD</v>
      </c>
      <c r="L224" s="7" t="str">
        <f t="shared" si="7"/>
        <v>CV</v>
      </c>
      <c r="M224" s="1"/>
    </row>
    <row r="225" spans="1:13" ht="27.75">
      <c r="A225" s="124"/>
      <c r="B225" s="137"/>
      <c r="C225" s="124"/>
      <c r="D225" s="137"/>
      <c r="E225" s="137"/>
      <c r="F225" s="137"/>
      <c r="G225" s="92" t="s">
        <v>985</v>
      </c>
      <c r="H225" s="138"/>
      <c r="I225" s="138"/>
      <c r="J225" s="139"/>
      <c r="K225" s="7" t="str">
        <f t="shared" si="6"/>
        <v>DOWNLOAD</v>
      </c>
      <c r="L225" s="7" t="str">
        <f t="shared" si="7"/>
        <v>CV</v>
      </c>
      <c r="M225" s="1"/>
    </row>
  </sheetData>
  <sheetProtection/>
  <mergeCells count="343">
    <mergeCell ref="H224:H225"/>
    <mergeCell ref="I224:I225"/>
    <mergeCell ref="J224:J225"/>
    <mergeCell ref="A224:A225"/>
    <mergeCell ref="B224:B225"/>
    <mergeCell ref="C224:C225"/>
    <mergeCell ref="D224:D225"/>
    <mergeCell ref="E224:E225"/>
    <mergeCell ref="F224:F225"/>
    <mergeCell ref="A222:A223"/>
    <mergeCell ref="B222:B223"/>
    <mergeCell ref="C222:C223"/>
    <mergeCell ref="D222:D223"/>
    <mergeCell ref="E222:E223"/>
    <mergeCell ref="F222:F223"/>
    <mergeCell ref="H222:H223"/>
    <mergeCell ref="I222:I223"/>
    <mergeCell ref="J222:J223"/>
    <mergeCell ref="A210:A211"/>
    <mergeCell ref="B210:B211"/>
    <mergeCell ref="C210:C211"/>
    <mergeCell ref="D210:D211"/>
    <mergeCell ref="E210:E211"/>
    <mergeCell ref="F210:F211"/>
    <mergeCell ref="H210:H211"/>
    <mergeCell ref="I210:I211"/>
    <mergeCell ref="J210:J211"/>
    <mergeCell ref="H206:H207"/>
    <mergeCell ref="I206:I207"/>
    <mergeCell ref="J206:J207"/>
    <mergeCell ref="A208:A209"/>
    <mergeCell ref="B208:B209"/>
    <mergeCell ref="C208:C209"/>
    <mergeCell ref="D208:D209"/>
    <mergeCell ref="E208:E209"/>
    <mergeCell ref="F208:F209"/>
    <mergeCell ref="H208:H209"/>
    <mergeCell ref="A206:A207"/>
    <mergeCell ref="B206:B207"/>
    <mergeCell ref="C206:C207"/>
    <mergeCell ref="D206:D207"/>
    <mergeCell ref="E206:E207"/>
    <mergeCell ref="F206:F207"/>
    <mergeCell ref="I208:I209"/>
    <mergeCell ref="J208:J209"/>
    <mergeCell ref="A204:A205"/>
    <mergeCell ref="B204:B205"/>
    <mergeCell ref="C204:C205"/>
    <mergeCell ref="D204:D205"/>
    <mergeCell ref="E204:E205"/>
    <mergeCell ref="F204:F205"/>
    <mergeCell ref="H204:H205"/>
    <mergeCell ref="I204:I205"/>
    <mergeCell ref="J204:J205"/>
    <mergeCell ref="A201:A202"/>
    <mergeCell ref="B201:B202"/>
    <mergeCell ref="C201:C202"/>
    <mergeCell ref="D201:D202"/>
    <mergeCell ref="E201:E202"/>
    <mergeCell ref="F201:F202"/>
    <mergeCell ref="H201:H202"/>
    <mergeCell ref="I201:I202"/>
    <mergeCell ref="J201:J202"/>
    <mergeCell ref="H197:H198"/>
    <mergeCell ref="I197:I198"/>
    <mergeCell ref="J197:J198"/>
    <mergeCell ref="A199:A200"/>
    <mergeCell ref="B199:B200"/>
    <mergeCell ref="C199:C200"/>
    <mergeCell ref="D199:D200"/>
    <mergeCell ref="E199:E200"/>
    <mergeCell ref="F199:F200"/>
    <mergeCell ref="H199:H200"/>
    <mergeCell ref="A197:A198"/>
    <mergeCell ref="B197:B198"/>
    <mergeCell ref="C197:C198"/>
    <mergeCell ref="D197:D198"/>
    <mergeCell ref="E197:E198"/>
    <mergeCell ref="F197:F198"/>
    <mergeCell ref="I199:I200"/>
    <mergeCell ref="J199:J200"/>
    <mergeCell ref="A195:A196"/>
    <mergeCell ref="B195:B196"/>
    <mergeCell ref="C195:C196"/>
    <mergeCell ref="D195:D196"/>
    <mergeCell ref="E195:E196"/>
    <mergeCell ref="F195:F196"/>
    <mergeCell ref="H195:H196"/>
    <mergeCell ref="I195:I196"/>
    <mergeCell ref="J195:J196"/>
    <mergeCell ref="A193:A194"/>
    <mergeCell ref="B193:B194"/>
    <mergeCell ref="C193:C194"/>
    <mergeCell ref="D193:D194"/>
    <mergeCell ref="E193:E194"/>
    <mergeCell ref="F193:F194"/>
    <mergeCell ref="H193:H194"/>
    <mergeCell ref="I193:I194"/>
    <mergeCell ref="J193:J194"/>
    <mergeCell ref="H189:H190"/>
    <mergeCell ref="I189:I190"/>
    <mergeCell ref="J189:J190"/>
    <mergeCell ref="A191:A192"/>
    <mergeCell ref="B191:B192"/>
    <mergeCell ref="C191:C192"/>
    <mergeCell ref="D191:D192"/>
    <mergeCell ref="E191:E192"/>
    <mergeCell ref="F191:F192"/>
    <mergeCell ref="H191:H192"/>
    <mergeCell ref="A189:A190"/>
    <mergeCell ref="B189:B190"/>
    <mergeCell ref="C189:C190"/>
    <mergeCell ref="D189:D190"/>
    <mergeCell ref="E189:E190"/>
    <mergeCell ref="F189:F190"/>
    <mergeCell ref="I191:I192"/>
    <mergeCell ref="J191:J192"/>
    <mergeCell ref="A187:A188"/>
    <mergeCell ref="B187:B188"/>
    <mergeCell ref="C187:C188"/>
    <mergeCell ref="D187:D188"/>
    <mergeCell ref="E187:E188"/>
    <mergeCell ref="F187:F188"/>
    <mergeCell ref="H187:H188"/>
    <mergeCell ref="I187:I188"/>
    <mergeCell ref="J187:J188"/>
    <mergeCell ref="A185:A186"/>
    <mergeCell ref="B185:B186"/>
    <mergeCell ref="C185:C186"/>
    <mergeCell ref="D185:D186"/>
    <mergeCell ref="E185:E186"/>
    <mergeCell ref="F185:F186"/>
    <mergeCell ref="H185:H186"/>
    <mergeCell ref="I185:I186"/>
    <mergeCell ref="J185:J186"/>
    <mergeCell ref="H163:H164"/>
    <mergeCell ref="I163:I164"/>
    <mergeCell ref="J163:J164"/>
    <mergeCell ref="A183:A184"/>
    <mergeCell ref="B183:B184"/>
    <mergeCell ref="C183:C184"/>
    <mergeCell ref="D183:D184"/>
    <mergeCell ref="E183:E184"/>
    <mergeCell ref="F183:F184"/>
    <mergeCell ref="H183:H184"/>
    <mergeCell ref="A163:A164"/>
    <mergeCell ref="B163:B164"/>
    <mergeCell ref="C163:C164"/>
    <mergeCell ref="D163:D164"/>
    <mergeCell ref="E163:E164"/>
    <mergeCell ref="F163:F164"/>
    <mergeCell ref="I183:I184"/>
    <mergeCell ref="J183:J184"/>
    <mergeCell ref="A161:A162"/>
    <mergeCell ref="B161:B162"/>
    <mergeCell ref="C161:C162"/>
    <mergeCell ref="D161:D162"/>
    <mergeCell ref="E161:E162"/>
    <mergeCell ref="F161:F162"/>
    <mergeCell ref="H161:H162"/>
    <mergeCell ref="I161:I162"/>
    <mergeCell ref="J161:J162"/>
    <mergeCell ref="A159:A160"/>
    <mergeCell ref="B159:B160"/>
    <mergeCell ref="C159:C160"/>
    <mergeCell ref="D159:D160"/>
    <mergeCell ref="E159:E160"/>
    <mergeCell ref="F159:F160"/>
    <mergeCell ref="H159:H160"/>
    <mergeCell ref="I159:I160"/>
    <mergeCell ref="J159:J160"/>
    <mergeCell ref="H149:H150"/>
    <mergeCell ref="I149:I150"/>
    <mergeCell ref="J149:J150"/>
    <mergeCell ref="A151:A152"/>
    <mergeCell ref="B151:B152"/>
    <mergeCell ref="C151:C152"/>
    <mergeCell ref="D151:D152"/>
    <mergeCell ref="E151:E152"/>
    <mergeCell ref="F151:F152"/>
    <mergeCell ref="H151:H152"/>
    <mergeCell ref="A149:A150"/>
    <mergeCell ref="B149:B150"/>
    <mergeCell ref="C149:C150"/>
    <mergeCell ref="D149:D150"/>
    <mergeCell ref="E149:E150"/>
    <mergeCell ref="F149:F150"/>
    <mergeCell ref="I151:I152"/>
    <mergeCell ref="J151:J152"/>
    <mergeCell ref="A147:A148"/>
    <mergeCell ref="B147:B148"/>
    <mergeCell ref="C147:C148"/>
    <mergeCell ref="D147:D148"/>
    <mergeCell ref="E147:E148"/>
    <mergeCell ref="F147:F148"/>
    <mergeCell ref="H147:H148"/>
    <mergeCell ref="I147:I148"/>
    <mergeCell ref="J147:J148"/>
    <mergeCell ref="A145:A146"/>
    <mergeCell ref="B145:B146"/>
    <mergeCell ref="C145:C146"/>
    <mergeCell ref="D145:D146"/>
    <mergeCell ref="E145:E146"/>
    <mergeCell ref="F145:F146"/>
    <mergeCell ref="H145:H146"/>
    <mergeCell ref="I145:I146"/>
    <mergeCell ref="J145:J146"/>
    <mergeCell ref="H141:H142"/>
    <mergeCell ref="I141:I142"/>
    <mergeCell ref="J141:J142"/>
    <mergeCell ref="A143:A144"/>
    <mergeCell ref="B143:B144"/>
    <mergeCell ref="C143:C144"/>
    <mergeCell ref="D143:D144"/>
    <mergeCell ref="E143:E144"/>
    <mergeCell ref="F143:F144"/>
    <mergeCell ref="H143:H144"/>
    <mergeCell ref="A141:A142"/>
    <mergeCell ref="B141:B142"/>
    <mergeCell ref="C141:C142"/>
    <mergeCell ref="D141:D142"/>
    <mergeCell ref="E141:E142"/>
    <mergeCell ref="F141:F142"/>
    <mergeCell ref="I143:I144"/>
    <mergeCell ref="J143:J144"/>
    <mergeCell ref="A117:A118"/>
    <mergeCell ref="B117:B118"/>
    <mergeCell ref="C117:C118"/>
    <mergeCell ref="D117:D118"/>
    <mergeCell ref="E117:E118"/>
    <mergeCell ref="F117:F118"/>
    <mergeCell ref="H117:H118"/>
    <mergeCell ref="I117:I118"/>
    <mergeCell ref="J117:J118"/>
    <mergeCell ref="A113:A114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H99:H101"/>
    <mergeCell ref="I99:I101"/>
    <mergeCell ref="J99:J101"/>
    <mergeCell ref="A111:A112"/>
    <mergeCell ref="B111:B112"/>
    <mergeCell ref="C111:C112"/>
    <mergeCell ref="D111:D112"/>
    <mergeCell ref="E111:E112"/>
    <mergeCell ref="F111:F112"/>
    <mergeCell ref="H111:H112"/>
    <mergeCell ref="A99:A101"/>
    <mergeCell ref="B99:B101"/>
    <mergeCell ref="C99:C101"/>
    <mergeCell ref="D99:D101"/>
    <mergeCell ref="E99:E101"/>
    <mergeCell ref="F99:F101"/>
    <mergeCell ref="I111:I112"/>
    <mergeCell ref="J111:J112"/>
    <mergeCell ref="A96:A98"/>
    <mergeCell ref="B96:B98"/>
    <mergeCell ref="C96:C98"/>
    <mergeCell ref="D96:D98"/>
    <mergeCell ref="E96:E98"/>
    <mergeCell ref="F96:F98"/>
    <mergeCell ref="H96:H98"/>
    <mergeCell ref="I96:I98"/>
    <mergeCell ref="J96:J98"/>
    <mergeCell ref="A94:A95"/>
    <mergeCell ref="B94:B95"/>
    <mergeCell ref="C94:C95"/>
    <mergeCell ref="D94:D95"/>
    <mergeCell ref="E94:E95"/>
    <mergeCell ref="F94:F95"/>
    <mergeCell ref="H94:H95"/>
    <mergeCell ref="I94:I95"/>
    <mergeCell ref="J94:J95"/>
    <mergeCell ref="H73:H74"/>
    <mergeCell ref="I73:I74"/>
    <mergeCell ref="J73:J74"/>
    <mergeCell ref="A75:A76"/>
    <mergeCell ref="B75:B76"/>
    <mergeCell ref="C75:C76"/>
    <mergeCell ref="D75:D76"/>
    <mergeCell ref="E75:E76"/>
    <mergeCell ref="F75:F76"/>
    <mergeCell ref="H75:H76"/>
    <mergeCell ref="A73:A74"/>
    <mergeCell ref="B73:B74"/>
    <mergeCell ref="C73:C74"/>
    <mergeCell ref="D73:D74"/>
    <mergeCell ref="E73:E74"/>
    <mergeCell ref="F73:F74"/>
    <mergeCell ref="I75:I76"/>
    <mergeCell ref="J75:J76"/>
    <mergeCell ref="A71:A72"/>
    <mergeCell ref="B71:B72"/>
    <mergeCell ref="C71:C72"/>
    <mergeCell ref="D71:D72"/>
    <mergeCell ref="E71:E72"/>
    <mergeCell ref="F71:F72"/>
    <mergeCell ref="H71:H72"/>
    <mergeCell ref="I71:I72"/>
    <mergeCell ref="J71:J72"/>
    <mergeCell ref="A69:A70"/>
    <mergeCell ref="B69:B70"/>
    <mergeCell ref="C69:C70"/>
    <mergeCell ref="D69:D70"/>
    <mergeCell ref="E69:E70"/>
    <mergeCell ref="F69:F70"/>
    <mergeCell ref="H69:H70"/>
    <mergeCell ref="I69:I70"/>
    <mergeCell ref="J69:J70"/>
    <mergeCell ref="H65:H66"/>
    <mergeCell ref="I65:I66"/>
    <mergeCell ref="J65:J66"/>
    <mergeCell ref="A67:A68"/>
    <mergeCell ref="B67:B68"/>
    <mergeCell ref="C67:C68"/>
    <mergeCell ref="D67:D68"/>
    <mergeCell ref="E67:E68"/>
    <mergeCell ref="F67:F68"/>
    <mergeCell ref="H67:H68"/>
    <mergeCell ref="A65:A66"/>
    <mergeCell ref="B65:B66"/>
    <mergeCell ref="C65:C66"/>
    <mergeCell ref="D65:D66"/>
    <mergeCell ref="E65:E66"/>
    <mergeCell ref="F65:F66"/>
    <mergeCell ref="I67:I68"/>
    <mergeCell ref="J67:J68"/>
    <mergeCell ref="A1:M1"/>
    <mergeCell ref="A63:A64"/>
    <mergeCell ref="B63:B64"/>
    <mergeCell ref="C63:C64"/>
    <mergeCell ref="D63:D64"/>
    <mergeCell ref="E63:E64"/>
    <mergeCell ref="F63:F64"/>
    <mergeCell ref="H63:H64"/>
    <mergeCell ref="I63:I64"/>
    <mergeCell ref="J63:J64"/>
  </mergeCells>
  <printOptions horizontalCentered="1" verticalCentered="1"/>
  <pageMargins left="0" right="0" top="0" bottom="0" header="0" footer="0"/>
  <pageSetup orientation="landscape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1:CL180"/>
  <sheetViews>
    <sheetView zoomScaleSheetLayoutView="90" workbookViewId="0" topLeftCell="F1">
      <pane ySplit="2" topLeftCell="BM13" activePane="bottomLeft" state="frozen"/>
      <selection pane="topLeft" activeCell="N10" sqref="N10"/>
      <selection pane="bottomLeft" activeCell="L2" sqref="L1:L65536"/>
    </sheetView>
  </sheetViews>
  <sheetFormatPr defaultColWidth="8.8515625" defaultRowHeight="15"/>
  <cols>
    <col min="1" max="1" width="4.00390625" style="0" bestFit="1" customWidth="1"/>
    <col min="2" max="2" width="12.140625" style="0" bestFit="1" customWidth="1"/>
    <col min="3" max="3" width="6.00390625" style="0" bestFit="1" customWidth="1"/>
    <col min="4" max="4" width="11.140625" style="23" bestFit="1" customWidth="1"/>
    <col min="5" max="5" width="14.8515625" style="23" bestFit="1" customWidth="1"/>
    <col min="6" max="6" width="36.421875" style="23" bestFit="1" customWidth="1"/>
    <col min="7" max="7" width="60.7109375" style="23" bestFit="1" customWidth="1"/>
    <col min="8" max="8" width="14.7109375" style="8" bestFit="1" customWidth="1"/>
    <col min="9" max="9" width="12.7109375" style="8" bestFit="1" customWidth="1"/>
    <col min="10" max="10" width="22.421875" style="8" bestFit="1" customWidth="1"/>
    <col min="11" max="11" width="17.28125" style="8" bestFit="1" customWidth="1"/>
    <col min="12" max="12" width="3.28125" style="8" bestFit="1" customWidth="1"/>
    <col min="13" max="13" width="10.00390625" style="0" customWidth="1"/>
  </cols>
  <sheetData>
    <row r="1" spans="1:13" ht="19.5">
      <c r="A1" s="136" t="s">
        <v>801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7.75">
      <c r="A2" s="12" t="s">
        <v>5</v>
      </c>
      <c r="B2" s="12" t="s">
        <v>2</v>
      </c>
      <c r="C2" s="12" t="s">
        <v>3</v>
      </c>
      <c r="D2" s="12" t="s">
        <v>0</v>
      </c>
      <c r="E2" s="12" t="s">
        <v>1</v>
      </c>
      <c r="F2" s="11" t="s">
        <v>35</v>
      </c>
      <c r="G2" s="12" t="s">
        <v>4</v>
      </c>
      <c r="H2" s="12" t="s">
        <v>65</v>
      </c>
      <c r="I2" s="12" t="s">
        <v>66</v>
      </c>
      <c r="J2" s="11" t="s">
        <v>33</v>
      </c>
      <c r="K2" s="11" t="s">
        <v>34</v>
      </c>
      <c r="L2" s="11" t="s">
        <v>1605</v>
      </c>
      <c r="M2" s="11" t="s">
        <v>43</v>
      </c>
    </row>
    <row r="3" spans="1:13" ht="27.75">
      <c r="A3" s="40">
        <v>1</v>
      </c>
      <c r="B3" s="40">
        <v>10498</v>
      </c>
      <c r="C3" s="40">
        <v>2014</v>
      </c>
      <c r="D3" s="40" t="s">
        <v>58</v>
      </c>
      <c r="E3" s="40" t="s">
        <v>986</v>
      </c>
      <c r="F3" s="41" t="s">
        <v>987</v>
      </c>
      <c r="G3" s="41" t="s">
        <v>988</v>
      </c>
      <c r="H3" s="36">
        <v>41950</v>
      </c>
      <c r="I3" s="36">
        <v>41951</v>
      </c>
      <c r="J3" s="37">
        <v>1400</v>
      </c>
      <c r="K3" s="7" t="str">
        <f>HYPERLINK(CONCATENATE("http://trasparenza.cefpas.it/wp-content/uploads/2014/LETTERE_DOCENTI/2014/novembre/",B3,"_",D3,"_",LEFT(E3,1),".pdf"),"DOWNLOAD")</f>
        <v>DOWNLOAD</v>
      </c>
      <c r="L3" s="7" t="str">
        <f>HYPERLINK(CONCATENATE("http://trasparenza.cefpas.it/wp-content/uploads/2015/CV_DOCENTI/",D3,"_",E3,"_","CV",".pdf"),"CV")</f>
        <v>CV</v>
      </c>
      <c r="M3" s="1"/>
    </row>
    <row r="4" spans="1:13" s="3" customFormat="1" ht="27.75">
      <c r="A4" s="40">
        <v>2</v>
      </c>
      <c r="B4" s="22">
        <v>10499</v>
      </c>
      <c r="C4" s="14">
        <v>2014</v>
      </c>
      <c r="D4" s="22" t="s">
        <v>989</v>
      </c>
      <c r="E4" s="22" t="s">
        <v>844</v>
      </c>
      <c r="F4" s="14" t="s">
        <v>990</v>
      </c>
      <c r="G4" s="41" t="s">
        <v>988</v>
      </c>
      <c r="H4" s="36">
        <v>41950</v>
      </c>
      <c r="I4" s="36">
        <v>41951</v>
      </c>
      <c r="J4" s="98">
        <v>350</v>
      </c>
      <c r="K4" s="7" t="str">
        <f aca="true" t="shared" si="0" ref="K4:K67">HYPERLINK(CONCATENATE("http://trasparenza.cefpas.it/wp-content/uploads/2014/LETTERE_DOCENTI/2014/novembre/",B4,"_",D4,"_",LEFT(E4,1),".pdf"),"DOWNLOAD")</f>
        <v>DOWNLOAD</v>
      </c>
      <c r="L4" s="7" t="str">
        <f aca="true" t="shared" si="1" ref="L4:L67">HYPERLINK(CONCATENATE("http://trasparenza.cefpas.it/wp-content/uploads/2015/CV_DOCENTI/",D4,"_",E4,"_","CV",".pdf"),"CV")</f>
        <v>CV</v>
      </c>
      <c r="M4" s="2"/>
    </row>
    <row r="5" spans="1:13" s="3" customFormat="1" ht="27.75">
      <c r="A5" s="40">
        <v>3</v>
      </c>
      <c r="B5" s="22">
        <v>10500</v>
      </c>
      <c r="C5" s="14">
        <v>2014</v>
      </c>
      <c r="D5" s="22" t="s">
        <v>952</v>
      </c>
      <c r="E5" s="22" t="s">
        <v>953</v>
      </c>
      <c r="F5" s="14" t="s">
        <v>991</v>
      </c>
      <c r="G5" s="22" t="s">
        <v>992</v>
      </c>
      <c r="H5" s="29">
        <v>41954</v>
      </c>
      <c r="I5" s="29">
        <v>41954</v>
      </c>
      <c r="J5" s="98" t="s">
        <v>241</v>
      </c>
      <c r="K5" s="7" t="str">
        <f t="shared" si="0"/>
        <v>DOWNLOAD</v>
      </c>
      <c r="L5" s="7" t="str">
        <f t="shared" si="1"/>
        <v>CV</v>
      </c>
      <c r="M5" s="2"/>
    </row>
    <row r="6" spans="1:13" s="6" customFormat="1" ht="13.5">
      <c r="A6" s="40">
        <v>4</v>
      </c>
      <c r="B6" s="22">
        <v>10501</v>
      </c>
      <c r="C6" s="14">
        <v>2014</v>
      </c>
      <c r="D6" s="22" t="s">
        <v>972</v>
      </c>
      <c r="E6" s="22" t="s">
        <v>973</v>
      </c>
      <c r="F6" s="14" t="s">
        <v>993</v>
      </c>
      <c r="G6" s="22" t="s">
        <v>994</v>
      </c>
      <c r="H6" s="29">
        <v>41954</v>
      </c>
      <c r="I6" s="29">
        <v>41955</v>
      </c>
      <c r="J6" s="98" t="s">
        <v>241</v>
      </c>
      <c r="K6" s="7" t="str">
        <f t="shared" si="0"/>
        <v>DOWNLOAD</v>
      </c>
      <c r="L6" s="7" t="str">
        <f t="shared" si="1"/>
        <v>CV</v>
      </c>
      <c r="M6" s="2"/>
    </row>
    <row r="7" spans="1:13" s="3" customFormat="1" ht="13.5">
      <c r="A7" s="40">
        <v>5</v>
      </c>
      <c r="B7" s="22">
        <v>10502</v>
      </c>
      <c r="C7" s="14">
        <v>2014</v>
      </c>
      <c r="D7" s="22" t="s">
        <v>165</v>
      </c>
      <c r="E7" s="22" t="s">
        <v>164</v>
      </c>
      <c r="F7" s="14" t="s">
        <v>868</v>
      </c>
      <c r="G7" s="22" t="s">
        <v>995</v>
      </c>
      <c r="H7" s="29">
        <v>41954</v>
      </c>
      <c r="I7" s="29">
        <v>41954</v>
      </c>
      <c r="J7" s="98">
        <v>200</v>
      </c>
      <c r="K7" s="7" t="str">
        <f t="shared" si="0"/>
        <v>DOWNLOAD</v>
      </c>
      <c r="L7" s="7" t="str">
        <f t="shared" si="1"/>
        <v>CV</v>
      </c>
      <c r="M7" s="2"/>
    </row>
    <row r="8" spans="1:13" s="3" customFormat="1" ht="13.5">
      <c r="A8" s="40">
        <v>6</v>
      </c>
      <c r="B8" s="22">
        <v>10503</v>
      </c>
      <c r="C8" s="14">
        <v>2014</v>
      </c>
      <c r="D8" s="22" t="s">
        <v>371</v>
      </c>
      <c r="E8" s="22" t="s">
        <v>18</v>
      </c>
      <c r="F8" s="14" t="s">
        <v>996</v>
      </c>
      <c r="G8" s="22" t="s">
        <v>995</v>
      </c>
      <c r="H8" s="29">
        <v>41967</v>
      </c>
      <c r="I8" s="29">
        <v>41967</v>
      </c>
      <c r="J8" s="98">
        <v>400</v>
      </c>
      <c r="K8" s="7" t="str">
        <f t="shared" si="0"/>
        <v>DOWNLOAD</v>
      </c>
      <c r="L8" s="7" t="str">
        <f t="shared" si="1"/>
        <v>CV</v>
      </c>
      <c r="M8" s="9"/>
    </row>
    <row r="9" spans="1:13" s="3" customFormat="1" ht="13.5">
      <c r="A9" s="40">
        <v>7</v>
      </c>
      <c r="B9" s="22">
        <v>10504</v>
      </c>
      <c r="C9" s="14">
        <v>2014</v>
      </c>
      <c r="D9" s="22" t="s">
        <v>997</v>
      </c>
      <c r="E9" s="22" t="s">
        <v>998</v>
      </c>
      <c r="F9" s="14" t="s">
        <v>999</v>
      </c>
      <c r="G9" s="22" t="s">
        <v>1000</v>
      </c>
      <c r="H9" s="29">
        <v>41956</v>
      </c>
      <c r="I9" s="29">
        <v>41957</v>
      </c>
      <c r="J9" s="98">
        <v>1200</v>
      </c>
      <c r="K9" s="7" t="str">
        <f t="shared" si="0"/>
        <v>DOWNLOAD</v>
      </c>
      <c r="L9" s="7" t="str">
        <f t="shared" si="1"/>
        <v>CV</v>
      </c>
      <c r="M9" s="9"/>
    </row>
    <row r="10" spans="1:13" s="3" customFormat="1" ht="13.5">
      <c r="A10" s="40">
        <v>8</v>
      </c>
      <c r="B10" s="22">
        <v>10505</v>
      </c>
      <c r="C10" s="14">
        <v>2014</v>
      </c>
      <c r="D10" s="22" t="s">
        <v>321</v>
      </c>
      <c r="E10" s="22" t="s">
        <v>322</v>
      </c>
      <c r="F10" s="14" t="s">
        <v>1001</v>
      </c>
      <c r="G10" s="22" t="s">
        <v>1002</v>
      </c>
      <c r="H10" s="29">
        <v>41961</v>
      </c>
      <c r="I10" s="29">
        <v>41963</v>
      </c>
      <c r="J10" s="98">
        <v>1800</v>
      </c>
      <c r="K10" s="7" t="str">
        <f t="shared" si="0"/>
        <v>DOWNLOAD</v>
      </c>
      <c r="L10" s="7" t="str">
        <f t="shared" si="1"/>
        <v>CV</v>
      </c>
      <c r="M10" s="9"/>
    </row>
    <row r="11" spans="1:13" s="3" customFormat="1" ht="13.5">
      <c r="A11" s="40">
        <v>9</v>
      </c>
      <c r="B11" s="22">
        <v>10506</v>
      </c>
      <c r="C11" s="14">
        <v>2014</v>
      </c>
      <c r="D11" s="22" t="s">
        <v>1003</v>
      </c>
      <c r="E11" s="22" t="s">
        <v>1004</v>
      </c>
      <c r="F11" s="14" t="s">
        <v>1005</v>
      </c>
      <c r="G11" s="22" t="s">
        <v>1002</v>
      </c>
      <c r="H11" s="29">
        <v>41961</v>
      </c>
      <c r="I11" s="29">
        <v>41963</v>
      </c>
      <c r="J11" s="98">
        <v>300</v>
      </c>
      <c r="K11" s="7" t="str">
        <f t="shared" si="0"/>
        <v>DOWNLOAD</v>
      </c>
      <c r="L11" s="7" t="str">
        <f t="shared" si="1"/>
        <v>CV</v>
      </c>
      <c r="M11" s="9"/>
    </row>
    <row r="12" spans="1:13" s="3" customFormat="1" ht="27.75">
      <c r="A12" s="40">
        <v>10</v>
      </c>
      <c r="B12" s="22">
        <v>10593</v>
      </c>
      <c r="C12" s="14">
        <v>2014</v>
      </c>
      <c r="D12" s="22" t="s">
        <v>210</v>
      </c>
      <c r="E12" s="22" t="s">
        <v>181</v>
      </c>
      <c r="F12" s="14" t="s">
        <v>856</v>
      </c>
      <c r="G12" s="22" t="s">
        <v>209</v>
      </c>
      <c r="H12" s="32" t="s">
        <v>1006</v>
      </c>
      <c r="I12" s="29">
        <v>41949</v>
      </c>
      <c r="J12" s="99"/>
      <c r="K12" s="7" t="str">
        <f t="shared" si="0"/>
        <v>DOWNLOAD</v>
      </c>
      <c r="L12" s="7" t="str">
        <f t="shared" si="1"/>
        <v>CV</v>
      </c>
      <c r="M12" s="9"/>
    </row>
    <row r="13" spans="1:13" s="3" customFormat="1" ht="27.75">
      <c r="A13" s="40">
        <v>11</v>
      </c>
      <c r="B13" s="22">
        <v>10594</v>
      </c>
      <c r="C13" s="14">
        <v>2014</v>
      </c>
      <c r="D13" s="22" t="s">
        <v>207</v>
      </c>
      <c r="E13" s="22" t="s">
        <v>204</v>
      </c>
      <c r="F13" s="14" t="s">
        <v>1007</v>
      </c>
      <c r="G13" s="22" t="s">
        <v>209</v>
      </c>
      <c r="H13" s="29">
        <v>41949</v>
      </c>
      <c r="I13" s="29">
        <v>41949</v>
      </c>
      <c r="J13" s="99"/>
      <c r="K13" s="7" t="str">
        <f t="shared" si="0"/>
        <v>DOWNLOAD</v>
      </c>
      <c r="L13" s="7" t="str">
        <f t="shared" si="1"/>
        <v>CV</v>
      </c>
      <c r="M13" s="2"/>
    </row>
    <row r="14" spans="1:13" s="3" customFormat="1" ht="13.5">
      <c r="A14" s="40">
        <v>12</v>
      </c>
      <c r="B14" s="22">
        <v>10638</v>
      </c>
      <c r="C14" s="14">
        <v>2014</v>
      </c>
      <c r="D14" s="22" t="s">
        <v>106</v>
      </c>
      <c r="E14" s="22" t="s">
        <v>107</v>
      </c>
      <c r="F14" s="14" t="s">
        <v>868</v>
      </c>
      <c r="G14" s="22" t="s">
        <v>995</v>
      </c>
      <c r="H14" s="29">
        <v>41948</v>
      </c>
      <c r="I14" s="29">
        <v>41948</v>
      </c>
      <c r="J14" s="98">
        <v>200</v>
      </c>
      <c r="K14" s="7" t="str">
        <f t="shared" si="0"/>
        <v>DOWNLOAD</v>
      </c>
      <c r="L14" s="7" t="str">
        <f t="shared" si="1"/>
        <v>CV</v>
      </c>
      <c r="M14" s="2"/>
    </row>
    <row r="15" spans="1:13" ht="13.5">
      <c r="A15" s="40">
        <v>13</v>
      </c>
      <c r="B15" s="22">
        <v>10639</v>
      </c>
      <c r="C15" s="14">
        <v>2014</v>
      </c>
      <c r="D15" s="22" t="s">
        <v>94</v>
      </c>
      <c r="E15" s="22" t="s">
        <v>10</v>
      </c>
      <c r="F15" s="14" t="s">
        <v>868</v>
      </c>
      <c r="G15" s="22" t="s">
        <v>995</v>
      </c>
      <c r="H15" s="29">
        <v>41949</v>
      </c>
      <c r="I15" s="29">
        <v>41949</v>
      </c>
      <c r="J15" s="98">
        <v>200</v>
      </c>
      <c r="K15" s="7" t="str">
        <f t="shared" si="0"/>
        <v>DOWNLOAD</v>
      </c>
      <c r="L15" s="7" t="str">
        <f t="shared" si="1"/>
        <v>CV</v>
      </c>
      <c r="M15" s="2"/>
    </row>
    <row r="16" spans="1:13" ht="27.75">
      <c r="A16" s="40">
        <v>14</v>
      </c>
      <c r="B16" s="22">
        <v>10642</v>
      </c>
      <c r="C16" s="14">
        <v>2014</v>
      </c>
      <c r="D16" s="22" t="s">
        <v>938</v>
      </c>
      <c r="E16" s="22" t="s">
        <v>151</v>
      </c>
      <c r="F16" s="14" t="s">
        <v>1008</v>
      </c>
      <c r="G16" s="22" t="s">
        <v>1009</v>
      </c>
      <c r="H16" s="29">
        <v>41949</v>
      </c>
      <c r="I16" s="29">
        <v>41963</v>
      </c>
      <c r="J16" s="98">
        <v>960</v>
      </c>
      <c r="K16" s="7" t="str">
        <f t="shared" si="0"/>
        <v>DOWNLOAD</v>
      </c>
      <c r="L16" s="7" t="str">
        <f t="shared" si="1"/>
        <v>CV</v>
      </c>
      <c r="M16" s="2"/>
    </row>
    <row r="17" spans="1:13" ht="27.75">
      <c r="A17" s="40">
        <v>15</v>
      </c>
      <c r="B17" s="22">
        <v>10643</v>
      </c>
      <c r="C17" s="14">
        <v>2014</v>
      </c>
      <c r="D17" s="22" t="s">
        <v>938</v>
      </c>
      <c r="E17" s="22" t="s">
        <v>151</v>
      </c>
      <c r="F17" s="14" t="s">
        <v>999</v>
      </c>
      <c r="G17" s="22" t="s">
        <v>1009</v>
      </c>
      <c r="H17" s="29">
        <v>41949</v>
      </c>
      <c r="I17" s="29">
        <v>41963</v>
      </c>
      <c r="J17" s="98">
        <v>960</v>
      </c>
      <c r="K17" s="7" t="str">
        <f t="shared" si="0"/>
        <v>DOWNLOAD</v>
      </c>
      <c r="L17" s="7" t="str">
        <f t="shared" si="1"/>
        <v>CV</v>
      </c>
      <c r="M17" s="2"/>
    </row>
    <row r="18" spans="1:13" ht="27.75">
      <c r="A18" s="40">
        <v>16</v>
      </c>
      <c r="B18" s="22">
        <v>10644</v>
      </c>
      <c r="C18" s="14">
        <v>2014</v>
      </c>
      <c r="D18" s="22" t="s">
        <v>938</v>
      </c>
      <c r="E18" s="22" t="s">
        <v>151</v>
      </c>
      <c r="F18" s="14" t="s">
        <v>999</v>
      </c>
      <c r="G18" s="22" t="s">
        <v>1009</v>
      </c>
      <c r="H18" s="29">
        <v>41950</v>
      </c>
      <c r="I18" s="29">
        <v>41964</v>
      </c>
      <c r="J18" s="98">
        <v>960</v>
      </c>
      <c r="K18" s="7" t="str">
        <f t="shared" si="0"/>
        <v>DOWNLOAD</v>
      </c>
      <c r="L18" s="7" t="str">
        <f t="shared" si="1"/>
        <v>CV</v>
      </c>
      <c r="M18" s="2"/>
    </row>
    <row r="19" spans="1:13" ht="13.5">
      <c r="A19" s="40">
        <v>17</v>
      </c>
      <c r="B19" s="22">
        <v>10654</v>
      </c>
      <c r="C19" s="14">
        <v>2014</v>
      </c>
      <c r="D19" s="22" t="s">
        <v>849</v>
      </c>
      <c r="E19" s="22" t="s">
        <v>44</v>
      </c>
      <c r="F19" s="14" t="s">
        <v>813</v>
      </c>
      <c r="G19" s="22" t="s">
        <v>1010</v>
      </c>
      <c r="H19" s="29">
        <v>41954</v>
      </c>
      <c r="I19" s="29">
        <v>41956</v>
      </c>
      <c r="J19" s="98">
        <v>700</v>
      </c>
      <c r="K19" s="7" t="str">
        <f t="shared" si="0"/>
        <v>DOWNLOAD</v>
      </c>
      <c r="L19" s="7" t="str">
        <f t="shared" si="1"/>
        <v>CV</v>
      </c>
      <c r="M19" s="2"/>
    </row>
    <row r="20" spans="1:13" ht="13.5">
      <c r="A20" s="40">
        <v>18</v>
      </c>
      <c r="B20" s="22">
        <v>10655</v>
      </c>
      <c r="C20" s="14">
        <v>2014</v>
      </c>
      <c r="D20" s="22" t="s">
        <v>1011</v>
      </c>
      <c r="E20" s="22" t="s">
        <v>18</v>
      </c>
      <c r="F20" s="14" t="s">
        <v>861</v>
      </c>
      <c r="G20" s="22" t="s">
        <v>1010</v>
      </c>
      <c r="H20" s="29">
        <v>41954</v>
      </c>
      <c r="I20" s="29">
        <v>41954</v>
      </c>
      <c r="J20" s="98">
        <v>200</v>
      </c>
      <c r="K20" s="7" t="str">
        <f t="shared" si="0"/>
        <v>DOWNLOAD</v>
      </c>
      <c r="L20" s="7" t="str">
        <f t="shared" si="1"/>
        <v>CV</v>
      </c>
      <c r="M20" s="2"/>
    </row>
    <row r="21" spans="1:13" ht="13.5">
      <c r="A21" s="40">
        <v>19</v>
      </c>
      <c r="B21" s="22">
        <v>10656</v>
      </c>
      <c r="C21" s="14">
        <v>2014</v>
      </c>
      <c r="D21" s="22" t="s">
        <v>903</v>
      </c>
      <c r="E21" s="22" t="s">
        <v>8</v>
      </c>
      <c r="F21" s="14" t="s">
        <v>861</v>
      </c>
      <c r="G21" s="22" t="s">
        <v>1010</v>
      </c>
      <c r="H21" s="29">
        <v>41954</v>
      </c>
      <c r="I21" s="29">
        <v>41954</v>
      </c>
      <c r="J21" s="98">
        <v>200</v>
      </c>
      <c r="K21" s="7" t="str">
        <f t="shared" si="0"/>
        <v>DOWNLOAD</v>
      </c>
      <c r="L21" s="7" t="str">
        <f t="shared" si="1"/>
        <v>CV</v>
      </c>
      <c r="M21" s="2"/>
    </row>
    <row r="22" spans="1:13" ht="13.5">
      <c r="A22" s="40">
        <v>20</v>
      </c>
      <c r="B22" s="22">
        <v>10657</v>
      </c>
      <c r="C22" s="14">
        <v>2014</v>
      </c>
      <c r="D22" s="22" t="s">
        <v>1012</v>
      </c>
      <c r="E22" s="22" t="s">
        <v>64</v>
      </c>
      <c r="F22" s="14" t="s">
        <v>861</v>
      </c>
      <c r="G22" s="22" t="s">
        <v>1010</v>
      </c>
      <c r="H22" s="29">
        <v>41955</v>
      </c>
      <c r="I22" s="29">
        <v>41955</v>
      </c>
      <c r="J22" s="98">
        <v>200</v>
      </c>
      <c r="K22" s="7" t="str">
        <f t="shared" si="0"/>
        <v>DOWNLOAD</v>
      </c>
      <c r="L22" s="7" t="str">
        <f t="shared" si="1"/>
        <v>CV</v>
      </c>
      <c r="M22" s="2"/>
    </row>
    <row r="23" spans="1:13" ht="13.5">
      <c r="A23" s="40">
        <v>21</v>
      </c>
      <c r="B23" s="22">
        <v>10658</v>
      </c>
      <c r="C23" s="14">
        <v>2014</v>
      </c>
      <c r="D23" s="22" t="s">
        <v>1013</v>
      </c>
      <c r="E23" s="22" t="s">
        <v>1014</v>
      </c>
      <c r="F23" s="14" t="s">
        <v>861</v>
      </c>
      <c r="G23" s="22" t="s">
        <v>1010</v>
      </c>
      <c r="H23" s="29">
        <v>41955</v>
      </c>
      <c r="I23" s="29">
        <v>41955</v>
      </c>
      <c r="J23" s="98">
        <v>200</v>
      </c>
      <c r="K23" s="7" t="str">
        <f t="shared" si="0"/>
        <v>DOWNLOAD</v>
      </c>
      <c r="L23" s="7" t="str">
        <f t="shared" si="1"/>
        <v>CV</v>
      </c>
      <c r="M23" s="2"/>
    </row>
    <row r="24" spans="1:13" ht="13.5">
      <c r="A24" s="40">
        <v>22</v>
      </c>
      <c r="B24" s="22">
        <v>10659</v>
      </c>
      <c r="C24" s="14">
        <v>2014</v>
      </c>
      <c r="D24" s="22" t="s">
        <v>1015</v>
      </c>
      <c r="E24" s="22" t="s">
        <v>133</v>
      </c>
      <c r="F24" s="14" t="s">
        <v>861</v>
      </c>
      <c r="G24" s="22" t="s">
        <v>1010</v>
      </c>
      <c r="H24" s="29">
        <v>41956</v>
      </c>
      <c r="I24" s="29">
        <v>41956</v>
      </c>
      <c r="J24" s="98">
        <v>200</v>
      </c>
      <c r="K24" s="7" t="str">
        <f t="shared" si="0"/>
        <v>DOWNLOAD</v>
      </c>
      <c r="L24" s="7" t="str">
        <f t="shared" si="1"/>
        <v>CV</v>
      </c>
      <c r="M24" s="2"/>
    </row>
    <row r="25" spans="1:13" ht="13.5">
      <c r="A25" s="40">
        <v>23</v>
      </c>
      <c r="B25" s="22">
        <v>10660</v>
      </c>
      <c r="C25" s="14">
        <v>2014</v>
      </c>
      <c r="D25" s="22" t="s">
        <v>14</v>
      </c>
      <c r="E25" s="22" t="s">
        <v>42</v>
      </c>
      <c r="F25" s="14" t="s">
        <v>1016</v>
      </c>
      <c r="G25" s="22" t="s">
        <v>1010</v>
      </c>
      <c r="H25" s="29">
        <v>41956</v>
      </c>
      <c r="I25" s="29">
        <v>41956</v>
      </c>
      <c r="J25" s="98">
        <v>400</v>
      </c>
      <c r="K25" s="7" t="str">
        <f t="shared" si="0"/>
        <v>DOWNLOAD</v>
      </c>
      <c r="L25" s="7" t="str">
        <f t="shared" si="1"/>
        <v>CV</v>
      </c>
      <c r="M25" s="2"/>
    </row>
    <row r="26" spans="1:13" ht="13.5">
      <c r="A26" s="40">
        <v>24</v>
      </c>
      <c r="B26" s="22">
        <v>10661</v>
      </c>
      <c r="C26" s="14">
        <v>2014</v>
      </c>
      <c r="D26" s="22" t="s">
        <v>980</v>
      </c>
      <c r="E26" s="22" t="s">
        <v>10</v>
      </c>
      <c r="F26" s="14" t="s">
        <v>1017</v>
      </c>
      <c r="G26" s="22" t="s">
        <v>1009</v>
      </c>
      <c r="H26" s="29">
        <v>41949</v>
      </c>
      <c r="I26" s="29">
        <v>41950</v>
      </c>
      <c r="J26" s="98">
        <v>240</v>
      </c>
      <c r="K26" s="7" t="str">
        <f t="shared" si="0"/>
        <v>DOWNLOAD</v>
      </c>
      <c r="L26" s="7" t="str">
        <f t="shared" si="1"/>
        <v>CV</v>
      </c>
      <c r="M26" s="2"/>
    </row>
    <row r="27" spans="1:13" ht="13.5">
      <c r="A27" s="40">
        <v>25</v>
      </c>
      <c r="B27" s="22">
        <v>10696</v>
      </c>
      <c r="C27" s="14">
        <v>2014</v>
      </c>
      <c r="D27" s="22" t="s">
        <v>120</v>
      </c>
      <c r="E27" s="22" t="s">
        <v>121</v>
      </c>
      <c r="F27" s="14" t="s">
        <v>1018</v>
      </c>
      <c r="G27" s="22" t="s">
        <v>825</v>
      </c>
      <c r="H27" s="29">
        <v>41961</v>
      </c>
      <c r="I27" s="29">
        <v>41962</v>
      </c>
      <c r="J27" s="98">
        <v>250</v>
      </c>
      <c r="K27" s="7" t="str">
        <f t="shared" si="0"/>
        <v>DOWNLOAD</v>
      </c>
      <c r="L27" s="7" t="str">
        <f t="shared" si="1"/>
        <v>CV</v>
      </c>
      <c r="M27" s="2"/>
    </row>
    <row r="28" spans="1:13" ht="13.5">
      <c r="A28" s="40">
        <v>26</v>
      </c>
      <c r="B28" s="22">
        <v>10712</v>
      </c>
      <c r="C28" s="14">
        <v>2014</v>
      </c>
      <c r="D28" s="22" t="s">
        <v>49</v>
      </c>
      <c r="E28" s="22" t="s">
        <v>50</v>
      </c>
      <c r="F28" s="14" t="s">
        <v>1019</v>
      </c>
      <c r="G28" s="22" t="s">
        <v>1020</v>
      </c>
      <c r="H28" s="29">
        <v>41962</v>
      </c>
      <c r="I28" s="29">
        <v>41962</v>
      </c>
      <c r="J28" s="98">
        <v>400</v>
      </c>
      <c r="K28" s="7" t="str">
        <f t="shared" si="0"/>
        <v>DOWNLOAD</v>
      </c>
      <c r="L28" s="7" t="str">
        <f t="shared" si="1"/>
        <v>CV</v>
      </c>
      <c r="M28" s="2"/>
    </row>
    <row r="29" spans="1:13" ht="13.5">
      <c r="A29" s="40">
        <v>27</v>
      </c>
      <c r="B29" s="22">
        <v>10713</v>
      </c>
      <c r="C29" s="14">
        <v>2014</v>
      </c>
      <c r="D29" s="22" t="s">
        <v>1021</v>
      </c>
      <c r="E29" s="22" t="s">
        <v>1022</v>
      </c>
      <c r="F29" s="14" t="s">
        <v>848</v>
      </c>
      <c r="G29" s="22" t="s">
        <v>1020</v>
      </c>
      <c r="H29" s="29">
        <v>41962</v>
      </c>
      <c r="I29" s="29">
        <v>41962</v>
      </c>
      <c r="J29" s="98">
        <v>300</v>
      </c>
      <c r="K29" s="7" t="str">
        <f t="shared" si="0"/>
        <v>DOWNLOAD</v>
      </c>
      <c r="L29" s="7" t="str">
        <f t="shared" si="1"/>
        <v>CV</v>
      </c>
      <c r="M29" s="2"/>
    </row>
    <row r="30" spans="1:13" ht="13.5">
      <c r="A30" s="40">
        <v>28</v>
      </c>
      <c r="B30" s="22">
        <v>10714</v>
      </c>
      <c r="C30" s="14">
        <v>2014</v>
      </c>
      <c r="D30" s="22" t="s">
        <v>1023</v>
      </c>
      <c r="E30" s="22" t="s">
        <v>136</v>
      </c>
      <c r="F30" s="14" t="s">
        <v>813</v>
      </c>
      <c r="G30" s="22" t="s">
        <v>1020</v>
      </c>
      <c r="H30" s="29">
        <v>41963</v>
      </c>
      <c r="I30" s="29">
        <v>41963</v>
      </c>
      <c r="J30" s="98">
        <v>700</v>
      </c>
      <c r="K30" s="7" t="str">
        <f t="shared" si="0"/>
        <v>DOWNLOAD</v>
      </c>
      <c r="L30" s="7" t="str">
        <f t="shared" si="1"/>
        <v>CV</v>
      </c>
      <c r="M30" s="2"/>
    </row>
    <row r="31" spans="1:13" ht="13.5">
      <c r="A31" s="40">
        <v>29</v>
      </c>
      <c r="B31" s="22">
        <v>10715</v>
      </c>
      <c r="C31" s="14">
        <v>2014</v>
      </c>
      <c r="D31" s="22" t="s">
        <v>69</v>
      </c>
      <c r="E31" s="22" t="s">
        <v>44</v>
      </c>
      <c r="F31" s="14" t="s">
        <v>1024</v>
      </c>
      <c r="G31" s="22" t="s">
        <v>70</v>
      </c>
      <c r="H31" s="29">
        <v>41963</v>
      </c>
      <c r="I31" s="29">
        <v>41963</v>
      </c>
      <c r="J31" s="98">
        <v>200</v>
      </c>
      <c r="K31" s="7" t="str">
        <f t="shared" si="0"/>
        <v>DOWNLOAD</v>
      </c>
      <c r="L31" s="7" t="str">
        <f t="shared" si="1"/>
        <v>CV</v>
      </c>
      <c r="M31" s="2"/>
    </row>
    <row r="32" spans="1:13" ht="13.5">
      <c r="A32" s="40">
        <v>30</v>
      </c>
      <c r="B32" s="22">
        <v>10716</v>
      </c>
      <c r="C32" s="14">
        <v>2014</v>
      </c>
      <c r="D32" s="22" t="s">
        <v>1025</v>
      </c>
      <c r="E32" s="22" t="s">
        <v>53</v>
      </c>
      <c r="F32" s="14" t="s">
        <v>813</v>
      </c>
      <c r="G32" s="22" t="s">
        <v>333</v>
      </c>
      <c r="H32" s="29">
        <v>41963</v>
      </c>
      <c r="I32" s="29">
        <v>41963</v>
      </c>
      <c r="J32" s="98">
        <v>175</v>
      </c>
      <c r="K32" s="7" t="str">
        <f t="shared" si="0"/>
        <v>DOWNLOAD</v>
      </c>
      <c r="L32" s="7" t="str">
        <f t="shared" si="1"/>
        <v>CV</v>
      </c>
      <c r="M32" s="2"/>
    </row>
    <row r="33" spans="1:13" ht="13.5">
      <c r="A33" s="40">
        <v>31</v>
      </c>
      <c r="B33" s="22">
        <v>10761</v>
      </c>
      <c r="C33" s="14">
        <v>2014</v>
      </c>
      <c r="D33" s="22" t="s">
        <v>1026</v>
      </c>
      <c r="E33" s="22" t="s">
        <v>12</v>
      </c>
      <c r="F33" s="14" t="s">
        <v>1019</v>
      </c>
      <c r="G33" s="22" t="s">
        <v>1027</v>
      </c>
      <c r="H33" s="29">
        <v>41967</v>
      </c>
      <c r="I33" s="38">
        <v>41967</v>
      </c>
      <c r="J33" s="98">
        <v>320</v>
      </c>
      <c r="K33" s="7" t="str">
        <f t="shared" si="0"/>
        <v>DOWNLOAD</v>
      </c>
      <c r="L33" s="7" t="str">
        <f t="shared" si="1"/>
        <v>CV</v>
      </c>
      <c r="M33" s="1"/>
    </row>
    <row r="34" spans="1:13" ht="13.5">
      <c r="A34" s="40">
        <v>32</v>
      </c>
      <c r="B34" s="22">
        <v>10762</v>
      </c>
      <c r="C34" s="14">
        <v>2014</v>
      </c>
      <c r="D34" s="22" t="s">
        <v>1028</v>
      </c>
      <c r="E34" s="22" t="s">
        <v>61</v>
      </c>
      <c r="F34" s="22" t="s">
        <v>1029</v>
      </c>
      <c r="G34" s="22" t="s">
        <v>1030</v>
      </c>
      <c r="H34" s="29">
        <v>41968</v>
      </c>
      <c r="I34" s="29">
        <v>41968</v>
      </c>
      <c r="J34" s="98">
        <v>550</v>
      </c>
      <c r="K34" s="7" t="str">
        <f t="shared" si="0"/>
        <v>DOWNLOAD</v>
      </c>
      <c r="L34" s="7" t="str">
        <f t="shared" si="1"/>
        <v>CV</v>
      </c>
      <c r="M34" s="1"/>
    </row>
    <row r="35" spans="1:13" ht="13.5">
      <c r="A35" s="40">
        <v>33</v>
      </c>
      <c r="B35" s="22">
        <v>10763</v>
      </c>
      <c r="C35" s="14">
        <v>2014</v>
      </c>
      <c r="D35" s="22" t="s">
        <v>1031</v>
      </c>
      <c r="E35" s="22" t="s">
        <v>261</v>
      </c>
      <c r="F35" s="22" t="s">
        <v>1032</v>
      </c>
      <c r="G35" s="22" t="s">
        <v>1030</v>
      </c>
      <c r="H35" s="29">
        <v>41968</v>
      </c>
      <c r="I35" s="29">
        <v>41968</v>
      </c>
      <c r="J35" s="98">
        <v>225</v>
      </c>
      <c r="K35" s="7" t="str">
        <f t="shared" si="0"/>
        <v>DOWNLOAD</v>
      </c>
      <c r="L35" s="7" t="str">
        <f t="shared" si="1"/>
        <v>CV</v>
      </c>
      <c r="M35" s="1"/>
    </row>
    <row r="36" spans="1:13" ht="13.5">
      <c r="A36" s="40">
        <v>34</v>
      </c>
      <c r="B36" s="22">
        <v>10764</v>
      </c>
      <c r="C36" s="14">
        <v>2014</v>
      </c>
      <c r="D36" s="22" t="s">
        <v>279</v>
      </c>
      <c r="E36" s="22" t="s">
        <v>280</v>
      </c>
      <c r="F36" s="14" t="s">
        <v>813</v>
      </c>
      <c r="G36" s="22" t="s">
        <v>1030</v>
      </c>
      <c r="H36" s="29">
        <v>41969</v>
      </c>
      <c r="I36" s="29">
        <v>41969</v>
      </c>
      <c r="J36" s="98">
        <v>700</v>
      </c>
      <c r="K36" s="7" t="str">
        <f t="shared" si="0"/>
        <v>DOWNLOAD</v>
      </c>
      <c r="L36" s="7" t="str">
        <f t="shared" si="1"/>
        <v>CV</v>
      </c>
      <c r="M36" s="1"/>
    </row>
    <row r="37" spans="1:13" ht="13.5">
      <c r="A37" s="40">
        <v>35</v>
      </c>
      <c r="B37" s="22">
        <v>10765</v>
      </c>
      <c r="C37" s="14">
        <v>2014</v>
      </c>
      <c r="D37" s="22" t="s">
        <v>1033</v>
      </c>
      <c r="E37" s="22" t="s">
        <v>175</v>
      </c>
      <c r="F37" s="14" t="s">
        <v>1016</v>
      </c>
      <c r="G37" s="22" t="s">
        <v>1030</v>
      </c>
      <c r="H37" s="29">
        <v>41970</v>
      </c>
      <c r="I37" s="29">
        <v>41970</v>
      </c>
      <c r="J37" s="98">
        <v>400</v>
      </c>
      <c r="K37" s="7" t="str">
        <f t="shared" si="0"/>
        <v>DOWNLOAD</v>
      </c>
      <c r="L37" s="7" t="str">
        <f t="shared" si="1"/>
        <v>CV</v>
      </c>
      <c r="M37" s="1"/>
    </row>
    <row r="38" spans="1:13" ht="13.5">
      <c r="A38" s="40">
        <v>36</v>
      </c>
      <c r="B38" s="22">
        <v>10766</v>
      </c>
      <c r="C38" s="14">
        <v>2014</v>
      </c>
      <c r="D38" s="22" t="s">
        <v>1034</v>
      </c>
      <c r="E38" s="22" t="s">
        <v>1035</v>
      </c>
      <c r="F38" s="14" t="s">
        <v>843</v>
      </c>
      <c r="G38" s="22" t="s">
        <v>1030</v>
      </c>
      <c r="H38" s="29">
        <v>41970</v>
      </c>
      <c r="I38" s="29">
        <v>41970</v>
      </c>
      <c r="J38" s="98">
        <v>300</v>
      </c>
      <c r="K38" s="7" t="str">
        <f t="shared" si="0"/>
        <v>DOWNLOAD</v>
      </c>
      <c r="L38" s="7" t="str">
        <f t="shared" si="1"/>
        <v>CV</v>
      </c>
      <c r="M38" s="1"/>
    </row>
    <row r="39" spans="1:13" ht="13.5">
      <c r="A39" s="40">
        <v>37</v>
      </c>
      <c r="B39" s="22">
        <v>10771</v>
      </c>
      <c r="C39" s="14">
        <v>2014</v>
      </c>
      <c r="D39" s="22" t="s">
        <v>829</v>
      </c>
      <c r="E39" s="22" t="s">
        <v>61</v>
      </c>
      <c r="F39" s="14" t="s">
        <v>996</v>
      </c>
      <c r="G39" s="22" t="s">
        <v>70</v>
      </c>
      <c r="H39" s="29">
        <v>41954</v>
      </c>
      <c r="I39" s="29">
        <v>41954</v>
      </c>
      <c r="J39" s="98">
        <v>400</v>
      </c>
      <c r="K39" s="7" t="str">
        <f t="shared" si="0"/>
        <v>DOWNLOAD</v>
      </c>
      <c r="L39" s="7" t="str">
        <f t="shared" si="1"/>
        <v>CV</v>
      </c>
      <c r="M39" s="1"/>
    </row>
    <row r="40" spans="1:13" ht="13.5">
      <c r="A40" s="40">
        <v>38</v>
      </c>
      <c r="B40" s="22">
        <v>10799</v>
      </c>
      <c r="C40" s="14">
        <v>2014</v>
      </c>
      <c r="D40" s="22" t="s">
        <v>1036</v>
      </c>
      <c r="E40" s="22" t="s">
        <v>44</v>
      </c>
      <c r="F40" s="14" t="s">
        <v>1037</v>
      </c>
      <c r="G40" s="22" t="s">
        <v>1038</v>
      </c>
      <c r="H40" s="32"/>
      <c r="I40" s="32"/>
      <c r="J40" s="98"/>
      <c r="K40" s="7" t="str">
        <f t="shared" si="0"/>
        <v>DOWNLOAD</v>
      </c>
      <c r="L40" s="7" t="str">
        <f t="shared" si="1"/>
        <v>CV</v>
      </c>
      <c r="M40" s="1"/>
    </row>
    <row r="41" spans="1:13" ht="13.5">
      <c r="A41" s="40">
        <v>39</v>
      </c>
      <c r="B41" s="22">
        <v>10800</v>
      </c>
      <c r="C41" s="14">
        <v>2014</v>
      </c>
      <c r="D41" s="22" t="s">
        <v>128</v>
      </c>
      <c r="E41" s="22" t="s">
        <v>18</v>
      </c>
      <c r="F41" s="14" t="s">
        <v>1024</v>
      </c>
      <c r="G41" s="22" t="s">
        <v>1038</v>
      </c>
      <c r="H41" s="29">
        <v>41964</v>
      </c>
      <c r="I41" s="29">
        <v>41964</v>
      </c>
      <c r="J41" s="98">
        <v>2000</v>
      </c>
      <c r="K41" s="7" t="str">
        <f t="shared" si="0"/>
        <v>DOWNLOAD</v>
      </c>
      <c r="L41" s="7" t="str">
        <f t="shared" si="1"/>
        <v>CV</v>
      </c>
      <c r="M41" s="1"/>
    </row>
    <row r="42" spans="1:13" ht="13.5">
      <c r="A42" s="40">
        <v>40</v>
      </c>
      <c r="B42" s="22">
        <v>10801</v>
      </c>
      <c r="C42" s="14">
        <v>2014</v>
      </c>
      <c r="D42" s="22" t="s">
        <v>1039</v>
      </c>
      <c r="E42" s="22" t="s">
        <v>379</v>
      </c>
      <c r="F42" s="14" t="s">
        <v>1024</v>
      </c>
      <c r="G42" s="22" t="s">
        <v>1038</v>
      </c>
      <c r="H42" s="29">
        <v>41964</v>
      </c>
      <c r="I42" s="29">
        <v>41964</v>
      </c>
      <c r="J42" s="98">
        <v>2000</v>
      </c>
      <c r="K42" s="7" t="str">
        <f t="shared" si="0"/>
        <v>DOWNLOAD</v>
      </c>
      <c r="L42" s="7" t="str">
        <f t="shared" si="1"/>
        <v>CV</v>
      </c>
      <c r="M42" s="1"/>
    </row>
    <row r="43" spans="1:13" ht="13.5">
      <c r="A43" s="40">
        <v>41</v>
      </c>
      <c r="B43" s="22">
        <v>10802</v>
      </c>
      <c r="C43" s="14">
        <v>2014</v>
      </c>
      <c r="D43" s="22" t="s">
        <v>1040</v>
      </c>
      <c r="E43" s="22" t="s">
        <v>53</v>
      </c>
      <c r="F43" s="14" t="s">
        <v>1024</v>
      </c>
      <c r="G43" s="22" t="s">
        <v>1038</v>
      </c>
      <c r="H43" s="29">
        <v>41964</v>
      </c>
      <c r="I43" s="29">
        <v>41964</v>
      </c>
      <c r="J43" s="98">
        <v>2000</v>
      </c>
      <c r="K43" s="7" t="str">
        <f t="shared" si="0"/>
        <v>DOWNLOAD</v>
      </c>
      <c r="L43" s="7" t="str">
        <f t="shared" si="1"/>
        <v>CV</v>
      </c>
      <c r="M43" s="1"/>
    </row>
    <row r="44" spans="1:13" ht="13.5">
      <c r="A44" s="40">
        <v>42</v>
      </c>
      <c r="B44" s="22">
        <v>10803</v>
      </c>
      <c r="C44" s="14">
        <v>2014</v>
      </c>
      <c r="D44" s="22" t="s">
        <v>1041</v>
      </c>
      <c r="E44" s="22" t="s">
        <v>18</v>
      </c>
      <c r="F44" s="14" t="s">
        <v>996</v>
      </c>
      <c r="G44" s="22" t="s">
        <v>1038</v>
      </c>
      <c r="H44" s="29">
        <v>41964</v>
      </c>
      <c r="I44" s="29">
        <v>41964</v>
      </c>
      <c r="J44" s="98">
        <v>2400</v>
      </c>
      <c r="K44" s="7" t="str">
        <f t="shared" si="0"/>
        <v>DOWNLOAD</v>
      </c>
      <c r="L44" s="7" t="str">
        <f t="shared" si="1"/>
        <v>CV</v>
      </c>
      <c r="M44" s="1"/>
    </row>
    <row r="45" spans="1:13" ht="13.5">
      <c r="A45" s="40">
        <v>43</v>
      </c>
      <c r="B45" s="22">
        <v>10804</v>
      </c>
      <c r="C45" s="14">
        <v>2014</v>
      </c>
      <c r="D45" s="22" t="s">
        <v>128</v>
      </c>
      <c r="E45" s="22" t="s">
        <v>18</v>
      </c>
      <c r="F45" s="14" t="s">
        <v>1024</v>
      </c>
      <c r="G45" s="22" t="s">
        <v>1038</v>
      </c>
      <c r="H45" s="29">
        <v>41965</v>
      </c>
      <c r="I45" s="29">
        <v>41965</v>
      </c>
      <c r="J45" s="98">
        <v>2000</v>
      </c>
      <c r="K45" s="7" t="str">
        <f t="shared" si="0"/>
        <v>DOWNLOAD</v>
      </c>
      <c r="L45" s="7" t="str">
        <f t="shared" si="1"/>
        <v>CV</v>
      </c>
      <c r="M45" s="1"/>
    </row>
    <row r="46" spans="1:13" ht="13.5">
      <c r="A46" s="40">
        <v>44</v>
      </c>
      <c r="B46" s="22">
        <v>10805</v>
      </c>
      <c r="C46" s="14">
        <v>2014</v>
      </c>
      <c r="D46" s="22" t="s">
        <v>1040</v>
      </c>
      <c r="E46" s="22" t="s">
        <v>53</v>
      </c>
      <c r="F46" s="14" t="s">
        <v>1024</v>
      </c>
      <c r="G46" s="22" t="s">
        <v>1038</v>
      </c>
      <c r="H46" s="29">
        <v>41965</v>
      </c>
      <c r="I46" s="29">
        <v>41965</v>
      </c>
      <c r="J46" s="98">
        <v>2000</v>
      </c>
      <c r="K46" s="7" t="str">
        <f t="shared" si="0"/>
        <v>DOWNLOAD</v>
      </c>
      <c r="L46" s="7" t="str">
        <f t="shared" si="1"/>
        <v>CV</v>
      </c>
      <c r="M46" s="1"/>
    </row>
    <row r="47" spans="1:13" ht="13.5">
      <c r="A47" s="40">
        <v>45</v>
      </c>
      <c r="B47" s="22">
        <v>10806</v>
      </c>
      <c r="C47" s="14">
        <v>2014</v>
      </c>
      <c r="D47" s="22" t="s">
        <v>1042</v>
      </c>
      <c r="E47" s="22" t="s">
        <v>17</v>
      </c>
      <c r="F47" s="14" t="s">
        <v>1024</v>
      </c>
      <c r="G47" s="22" t="s">
        <v>1038</v>
      </c>
      <c r="H47" s="29">
        <v>41965</v>
      </c>
      <c r="I47" s="29">
        <v>41965</v>
      </c>
      <c r="J47" s="98">
        <v>2000</v>
      </c>
      <c r="K47" s="7" t="str">
        <f t="shared" si="0"/>
        <v>DOWNLOAD</v>
      </c>
      <c r="L47" s="7" t="str">
        <f t="shared" si="1"/>
        <v>CV</v>
      </c>
      <c r="M47" s="1"/>
    </row>
    <row r="48" spans="1:13" ht="13.5">
      <c r="A48" s="40">
        <v>46</v>
      </c>
      <c r="B48" s="22">
        <v>10807</v>
      </c>
      <c r="C48" s="14">
        <v>2014</v>
      </c>
      <c r="D48" s="22" t="s">
        <v>1043</v>
      </c>
      <c r="E48" s="22" t="s">
        <v>18</v>
      </c>
      <c r="F48" s="14" t="s">
        <v>996</v>
      </c>
      <c r="G48" s="22" t="s">
        <v>1038</v>
      </c>
      <c r="H48" s="29">
        <v>41965</v>
      </c>
      <c r="I48" s="29">
        <v>41965</v>
      </c>
      <c r="J48" s="98">
        <v>2400</v>
      </c>
      <c r="K48" s="7" t="str">
        <f t="shared" si="0"/>
        <v>DOWNLOAD</v>
      </c>
      <c r="L48" s="7" t="str">
        <f t="shared" si="1"/>
        <v>CV</v>
      </c>
      <c r="M48" s="1"/>
    </row>
    <row r="49" spans="1:13" ht="13.5">
      <c r="A49" s="40">
        <v>47</v>
      </c>
      <c r="B49" s="22">
        <v>10808</v>
      </c>
      <c r="C49" s="14">
        <v>2014</v>
      </c>
      <c r="D49" s="22" t="s">
        <v>1039</v>
      </c>
      <c r="E49" s="22" t="s">
        <v>379</v>
      </c>
      <c r="F49" s="14" t="s">
        <v>1024</v>
      </c>
      <c r="G49" s="22" t="s">
        <v>1038</v>
      </c>
      <c r="H49" s="29">
        <v>41971</v>
      </c>
      <c r="I49" s="29">
        <v>41971</v>
      </c>
      <c r="J49" s="98">
        <v>2000</v>
      </c>
      <c r="K49" s="7" t="str">
        <f t="shared" si="0"/>
        <v>DOWNLOAD</v>
      </c>
      <c r="L49" s="7" t="str">
        <f t="shared" si="1"/>
        <v>CV</v>
      </c>
      <c r="M49" s="1"/>
    </row>
    <row r="50" spans="1:13" ht="13.5">
      <c r="A50" s="40">
        <v>48</v>
      </c>
      <c r="B50" s="22">
        <v>10809</v>
      </c>
      <c r="C50" s="14">
        <v>2014</v>
      </c>
      <c r="D50" s="22" t="s">
        <v>58</v>
      </c>
      <c r="E50" s="22" t="s">
        <v>300</v>
      </c>
      <c r="F50" s="14" t="s">
        <v>1024</v>
      </c>
      <c r="G50" s="22" t="s">
        <v>1038</v>
      </c>
      <c r="H50" s="29">
        <v>41971</v>
      </c>
      <c r="I50" s="29">
        <v>41971</v>
      </c>
      <c r="J50" s="98">
        <v>2000</v>
      </c>
      <c r="K50" s="7" t="str">
        <f t="shared" si="0"/>
        <v>DOWNLOAD</v>
      </c>
      <c r="L50" s="7" t="str">
        <f t="shared" si="1"/>
        <v>CV</v>
      </c>
      <c r="M50" s="1"/>
    </row>
    <row r="51" spans="1:13" ht="13.5">
      <c r="A51" s="40">
        <v>49</v>
      </c>
      <c r="B51" s="22">
        <v>10810</v>
      </c>
      <c r="C51" s="14">
        <v>2014</v>
      </c>
      <c r="D51" s="22" t="s">
        <v>1044</v>
      </c>
      <c r="E51" s="22" t="s">
        <v>227</v>
      </c>
      <c r="F51" s="14" t="s">
        <v>1024</v>
      </c>
      <c r="G51" s="22" t="s">
        <v>1038</v>
      </c>
      <c r="H51" s="29">
        <v>41971</v>
      </c>
      <c r="I51" s="29">
        <v>41971</v>
      </c>
      <c r="J51" s="98">
        <v>2000</v>
      </c>
      <c r="K51" s="7" t="str">
        <f t="shared" si="0"/>
        <v>DOWNLOAD</v>
      </c>
      <c r="L51" s="7" t="str">
        <f t="shared" si="1"/>
        <v>CV</v>
      </c>
      <c r="M51" s="1"/>
    </row>
    <row r="52" spans="1:13" ht="13.5">
      <c r="A52" s="40">
        <v>50</v>
      </c>
      <c r="B52" s="22">
        <v>10811</v>
      </c>
      <c r="C52" s="14">
        <v>2014</v>
      </c>
      <c r="D52" s="22" t="s">
        <v>1041</v>
      </c>
      <c r="E52" s="22" t="s">
        <v>18</v>
      </c>
      <c r="F52" s="14" t="s">
        <v>996</v>
      </c>
      <c r="G52" s="22" t="s">
        <v>1038</v>
      </c>
      <c r="H52" s="29">
        <v>41971</v>
      </c>
      <c r="I52" s="29">
        <v>41971</v>
      </c>
      <c r="J52" s="98">
        <v>2400</v>
      </c>
      <c r="K52" s="7" t="str">
        <f t="shared" si="0"/>
        <v>DOWNLOAD</v>
      </c>
      <c r="L52" s="7" t="str">
        <f t="shared" si="1"/>
        <v>CV</v>
      </c>
      <c r="M52" s="1"/>
    </row>
    <row r="53" spans="1:13" ht="13.5">
      <c r="A53" s="40">
        <v>51</v>
      </c>
      <c r="B53" s="22">
        <v>10812</v>
      </c>
      <c r="C53" s="14">
        <v>2014</v>
      </c>
      <c r="D53" s="22" t="s">
        <v>1044</v>
      </c>
      <c r="E53" s="22" t="s">
        <v>227</v>
      </c>
      <c r="F53" s="14" t="s">
        <v>1024</v>
      </c>
      <c r="G53" s="22" t="s">
        <v>1038</v>
      </c>
      <c r="H53" s="29">
        <v>41972</v>
      </c>
      <c r="I53" s="29">
        <v>41972</v>
      </c>
      <c r="J53" s="98">
        <v>2000</v>
      </c>
      <c r="K53" s="7" t="str">
        <f t="shared" si="0"/>
        <v>DOWNLOAD</v>
      </c>
      <c r="L53" s="7" t="str">
        <f t="shared" si="1"/>
        <v>CV</v>
      </c>
      <c r="M53" s="1"/>
    </row>
    <row r="54" spans="1:13" ht="13.5">
      <c r="A54" s="40">
        <v>52</v>
      </c>
      <c r="B54" s="22">
        <v>10813</v>
      </c>
      <c r="C54" s="14">
        <v>2014</v>
      </c>
      <c r="D54" s="22" t="s">
        <v>58</v>
      </c>
      <c r="E54" s="22" t="s">
        <v>300</v>
      </c>
      <c r="F54" s="14" t="s">
        <v>1024</v>
      </c>
      <c r="G54" s="22" t="s">
        <v>1038</v>
      </c>
      <c r="H54" s="29">
        <v>41972</v>
      </c>
      <c r="I54" s="29">
        <v>41972</v>
      </c>
      <c r="J54" s="98">
        <v>2000</v>
      </c>
      <c r="K54" s="7" t="str">
        <f t="shared" si="0"/>
        <v>DOWNLOAD</v>
      </c>
      <c r="L54" s="7" t="str">
        <f t="shared" si="1"/>
        <v>CV</v>
      </c>
      <c r="M54" s="1"/>
    </row>
    <row r="55" spans="1:13" ht="13.5">
      <c r="A55" s="40">
        <v>53</v>
      </c>
      <c r="B55" s="22">
        <v>10814</v>
      </c>
      <c r="C55" s="14">
        <v>2014</v>
      </c>
      <c r="D55" s="22" t="s">
        <v>150</v>
      </c>
      <c r="E55" s="22" t="s">
        <v>151</v>
      </c>
      <c r="F55" s="14" t="s">
        <v>1024</v>
      </c>
      <c r="G55" s="22" t="s">
        <v>1038</v>
      </c>
      <c r="H55" s="29">
        <v>41972</v>
      </c>
      <c r="I55" s="29">
        <v>41972</v>
      </c>
      <c r="J55" s="98">
        <v>2000</v>
      </c>
      <c r="K55" s="7" t="str">
        <f t="shared" si="0"/>
        <v>DOWNLOAD</v>
      </c>
      <c r="L55" s="7" t="str">
        <f t="shared" si="1"/>
        <v>CV</v>
      </c>
      <c r="M55" s="1"/>
    </row>
    <row r="56" spans="1:13" ht="13.5">
      <c r="A56" s="40">
        <v>54</v>
      </c>
      <c r="B56" s="22">
        <v>10815</v>
      </c>
      <c r="C56" s="14">
        <v>2014</v>
      </c>
      <c r="D56" s="22" t="s">
        <v>1041</v>
      </c>
      <c r="E56" s="22" t="s">
        <v>18</v>
      </c>
      <c r="F56" s="14" t="s">
        <v>996</v>
      </c>
      <c r="G56" s="22" t="s">
        <v>1038</v>
      </c>
      <c r="H56" s="29">
        <v>41972</v>
      </c>
      <c r="I56" s="29">
        <v>41972</v>
      </c>
      <c r="J56" s="98">
        <v>2400</v>
      </c>
      <c r="K56" s="7" t="str">
        <f t="shared" si="0"/>
        <v>DOWNLOAD</v>
      </c>
      <c r="L56" s="7" t="str">
        <f t="shared" si="1"/>
        <v>CV</v>
      </c>
      <c r="M56" s="1"/>
    </row>
    <row r="57" spans="1:13" ht="13.5">
      <c r="A57" s="40">
        <v>55</v>
      </c>
      <c r="B57" s="22">
        <v>10816</v>
      </c>
      <c r="C57" s="14">
        <v>2014</v>
      </c>
      <c r="D57" s="22" t="s">
        <v>269</v>
      </c>
      <c r="E57" s="22" t="s">
        <v>21</v>
      </c>
      <c r="F57" s="14" t="s">
        <v>1024</v>
      </c>
      <c r="G57" s="22" t="s">
        <v>70</v>
      </c>
      <c r="H57" s="29">
        <v>41974</v>
      </c>
      <c r="I57" s="29">
        <v>41974</v>
      </c>
      <c r="J57" s="98">
        <v>200</v>
      </c>
      <c r="K57" s="7" t="str">
        <f t="shared" si="0"/>
        <v>DOWNLOAD</v>
      </c>
      <c r="L57" s="7" t="str">
        <f t="shared" si="1"/>
        <v>CV</v>
      </c>
      <c r="M57" s="1"/>
    </row>
    <row r="58" spans="1:13" ht="13.5">
      <c r="A58" s="40">
        <v>56</v>
      </c>
      <c r="B58" s="22">
        <v>10817</v>
      </c>
      <c r="C58" s="14">
        <v>2014</v>
      </c>
      <c r="D58" s="22" t="s">
        <v>167</v>
      </c>
      <c r="E58" s="22" t="s">
        <v>168</v>
      </c>
      <c r="F58" s="14" t="s">
        <v>1024</v>
      </c>
      <c r="G58" s="22" t="s">
        <v>70</v>
      </c>
      <c r="H58" s="29">
        <v>41974</v>
      </c>
      <c r="I58" s="29">
        <v>41974</v>
      </c>
      <c r="J58" s="98">
        <v>200</v>
      </c>
      <c r="K58" s="7" t="str">
        <f t="shared" si="0"/>
        <v>DOWNLOAD</v>
      </c>
      <c r="L58" s="7" t="str">
        <f t="shared" si="1"/>
        <v>CV</v>
      </c>
      <c r="M58" s="1"/>
    </row>
    <row r="59" spans="1:13" ht="13.5">
      <c r="A59" s="40">
        <v>57</v>
      </c>
      <c r="B59" s="22">
        <v>10818</v>
      </c>
      <c r="C59" s="14">
        <v>2014</v>
      </c>
      <c r="D59" s="22" t="s">
        <v>311</v>
      </c>
      <c r="E59" s="22" t="s">
        <v>252</v>
      </c>
      <c r="F59" s="14" t="s">
        <v>1024</v>
      </c>
      <c r="G59" s="22" t="s">
        <v>70</v>
      </c>
      <c r="H59" s="29">
        <v>41974</v>
      </c>
      <c r="I59" s="29">
        <v>41974</v>
      </c>
      <c r="J59" s="98">
        <v>200</v>
      </c>
      <c r="K59" s="7" t="str">
        <f t="shared" si="0"/>
        <v>DOWNLOAD</v>
      </c>
      <c r="L59" s="7" t="str">
        <f t="shared" si="1"/>
        <v>CV</v>
      </c>
      <c r="M59" s="1"/>
    </row>
    <row r="60" spans="1:13" ht="13.5">
      <c r="A60" s="40">
        <v>58</v>
      </c>
      <c r="B60" s="22">
        <v>10819</v>
      </c>
      <c r="C60" s="14">
        <v>2014</v>
      </c>
      <c r="D60" s="22" t="s">
        <v>128</v>
      </c>
      <c r="E60" s="22" t="s">
        <v>18</v>
      </c>
      <c r="F60" s="14" t="s">
        <v>1024</v>
      </c>
      <c r="G60" s="22" t="s">
        <v>70</v>
      </c>
      <c r="H60" s="29">
        <v>41974</v>
      </c>
      <c r="I60" s="29">
        <v>41974</v>
      </c>
      <c r="J60" s="98">
        <v>400</v>
      </c>
      <c r="K60" s="7" t="str">
        <f t="shared" si="0"/>
        <v>DOWNLOAD</v>
      </c>
      <c r="L60" s="7" t="str">
        <f t="shared" si="1"/>
        <v>CV</v>
      </c>
      <c r="M60" s="1"/>
    </row>
    <row r="61" spans="1:13" ht="13.5">
      <c r="A61" s="40">
        <v>59</v>
      </c>
      <c r="B61" s="22">
        <v>10820</v>
      </c>
      <c r="C61" s="14">
        <v>2014</v>
      </c>
      <c r="D61" s="22" t="s">
        <v>188</v>
      </c>
      <c r="E61" s="22" t="s">
        <v>53</v>
      </c>
      <c r="F61" s="14" t="s">
        <v>1024</v>
      </c>
      <c r="G61" s="22" t="s">
        <v>70</v>
      </c>
      <c r="H61" s="29">
        <v>41975</v>
      </c>
      <c r="I61" s="29">
        <v>41975</v>
      </c>
      <c r="J61" s="98">
        <v>200</v>
      </c>
      <c r="K61" s="7" t="str">
        <f t="shared" si="0"/>
        <v>DOWNLOAD</v>
      </c>
      <c r="L61" s="7" t="str">
        <f t="shared" si="1"/>
        <v>CV</v>
      </c>
      <c r="M61" s="1"/>
    </row>
    <row r="62" spans="1:13" ht="13.5">
      <c r="A62" s="40">
        <v>60</v>
      </c>
      <c r="B62" s="22">
        <v>10821</v>
      </c>
      <c r="C62" s="14">
        <v>2014</v>
      </c>
      <c r="D62" s="22" t="s">
        <v>808</v>
      </c>
      <c r="E62" s="22" t="s">
        <v>231</v>
      </c>
      <c r="F62" s="14" t="s">
        <v>996</v>
      </c>
      <c r="G62" s="22" t="s">
        <v>70</v>
      </c>
      <c r="H62" s="29">
        <v>41975</v>
      </c>
      <c r="I62" s="29">
        <v>41975</v>
      </c>
      <c r="J62" s="98">
        <v>400</v>
      </c>
      <c r="K62" s="7" t="str">
        <f t="shared" si="0"/>
        <v>DOWNLOAD</v>
      </c>
      <c r="L62" s="7" t="str">
        <f t="shared" si="1"/>
        <v>CV</v>
      </c>
      <c r="M62" s="1"/>
    </row>
    <row r="63" spans="1:90" s="10" customFormat="1" ht="27.75">
      <c r="A63" s="40">
        <v>61</v>
      </c>
      <c r="B63" s="22">
        <v>10822</v>
      </c>
      <c r="C63" s="14">
        <v>2014</v>
      </c>
      <c r="D63" s="22" t="s">
        <v>961</v>
      </c>
      <c r="E63" s="22" t="s">
        <v>962</v>
      </c>
      <c r="F63" s="14" t="s">
        <v>843</v>
      </c>
      <c r="G63" s="22" t="s">
        <v>1045</v>
      </c>
      <c r="H63" s="29">
        <v>41986</v>
      </c>
      <c r="I63" s="29">
        <v>41986</v>
      </c>
      <c r="J63" s="98">
        <v>234</v>
      </c>
      <c r="K63" s="7" t="str">
        <f t="shared" si="0"/>
        <v>DOWNLOAD</v>
      </c>
      <c r="L63" s="7" t="str">
        <f t="shared" si="1"/>
        <v>CV</v>
      </c>
      <c r="M63" s="1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ht="27.75">
      <c r="A64" s="40">
        <v>62</v>
      </c>
      <c r="B64" s="22">
        <v>10823</v>
      </c>
      <c r="C64" s="14">
        <v>2014</v>
      </c>
      <c r="D64" s="22" t="s">
        <v>1046</v>
      </c>
      <c r="E64" s="22" t="s">
        <v>962</v>
      </c>
      <c r="F64" s="14" t="s">
        <v>811</v>
      </c>
      <c r="G64" s="22" t="s">
        <v>1045</v>
      </c>
      <c r="H64" s="29">
        <v>41986</v>
      </c>
      <c r="I64" s="29">
        <v>41986</v>
      </c>
      <c r="J64" s="98">
        <v>78</v>
      </c>
      <c r="K64" s="7" t="str">
        <f t="shared" si="0"/>
        <v>DOWNLOAD</v>
      </c>
      <c r="L64" s="7" t="str">
        <f t="shared" si="1"/>
        <v>CV</v>
      </c>
      <c r="M64" s="1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13" ht="27.75">
      <c r="A65" s="40">
        <v>63</v>
      </c>
      <c r="B65" s="22">
        <v>10824</v>
      </c>
      <c r="C65" s="14">
        <v>2014</v>
      </c>
      <c r="D65" s="22" t="s">
        <v>1047</v>
      </c>
      <c r="E65" s="22" t="s">
        <v>200</v>
      </c>
      <c r="F65" s="14" t="s">
        <v>811</v>
      </c>
      <c r="G65" s="22" t="s">
        <v>1045</v>
      </c>
      <c r="H65" s="29">
        <v>41986</v>
      </c>
      <c r="I65" s="29">
        <v>41986</v>
      </c>
      <c r="J65" s="98">
        <v>78</v>
      </c>
      <c r="K65" s="7" t="str">
        <f t="shared" si="0"/>
        <v>DOWNLOAD</v>
      </c>
      <c r="L65" s="7" t="str">
        <f t="shared" si="1"/>
        <v>CV</v>
      </c>
      <c r="M65" s="1"/>
    </row>
    <row r="66" spans="1:13" ht="27.75">
      <c r="A66" s="40">
        <v>64</v>
      </c>
      <c r="B66" s="22">
        <v>10825</v>
      </c>
      <c r="C66" s="14">
        <v>2014</v>
      </c>
      <c r="D66" s="22" t="s">
        <v>1048</v>
      </c>
      <c r="E66" s="22" t="s">
        <v>317</v>
      </c>
      <c r="F66" s="14" t="s">
        <v>811</v>
      </c>
      <c r="G66" s="22" t="s">
        <v>1045</v>
      </c>
      <c r="H66" s="29">
        <v>41986</v>
      </c>
      <c r="I66" s="29">
        <v>41986</v>
      </c>
      <c r="J66" s="98">
        <v>78</v>
      </c>
      <c r="K66" s="7" t="str">
        <f t="shared" si="0"/>
        <v>DOWNLOAD</v>
      </c>
      <c r="L66" s="7" t="str">
        <f t="shared" si="1"/>
        <v>CV</v>
      </c>
      <c r="M66" s="1"/>
    </row>
    <row r="67" spans="1:13" ht="27.75">
      <c r="A67" s="40">
        <v>65</v>
      </c>
      <c r="B67" s="22">
        <v>10826</v>
      </c>
      <c r="C67" s="14">
        <v>2014</v>
      </c>
      <c r="D67" s="22" t="s">
        <v>961</v>
      </c>
      <c r="E67" s="22" t="s">
        <v>962</v>
      </c>
      <c r="F67" s="14" t="s">
        <v>861</v>
      </c>
      <c r="G67" s="22" t="s">
        <v>1045</v>
      </c>
      <c r="H67" s="29">
        <v>41993</v>
      </c>
      <c r="I67" s="29">
        <v>41993</v>
      </c>
      <c r="J67" s="98">
        <v>156</v>
      </c>
      <c r="K67" s="7" t="str">
        <f t="shared" si="0"/>
        <v>DOWNLOAD</v>
      </c>
      <c r="L67" s="7" t="str">
        <f t="shared" si="1"/>
        <v>CV</v>
      </c>
      <c r="M67" s="1"/>
    </row>
    <row r="68" spans="1:13" ht="27.75">
      <c r="A68" s="40">
        <v>66</v>
      </c>
      <c r="B68" s="22">
        <v>10827</v>
      </c>
      <c r="C68" s="14">
        <v>2014</v>
      </c>
      <c r="D68" s="22" t="s">
        <v>1049</v>
      </c>
      <c r="E68" s="22" t="s">
        <v>276</v>
      </c>
      <c r="F68" s="14" t="s">
        <v>1019</v>
      </c>
      <c r="G68" s="22" t="s">
        <v>1045</v>
      </c>
      <c r="H68" s="29">
        <v>41993</v>
      </c>
      <c r="I68" s="29">
        <v>41993</v>
      </c>
      <c r="J68" s="98">
        <v>312</v>
      </c>
      <c r="K68" s="7" t="str">
        <f aca="true" t="shared" si="2" ref="K68:K131">HYPERLINK(CONCATENATE("http://trasparenza.cefpas.it/wp-content/uploads/2014/LETTERE_DOCENTI/2014/novembre/",B68,"_",D68,"_",LEFT(E68,1),".pdf"),"DOWNLOAD")</f>
        <v>DOWNLOAD</v>
      </c>
      <c r="L68" s="7" t="str">
        <f aca="true" t="shared" si="3" ref="L68:L131">HYPERLINK(CONCATENATE("http://trasparenza.cefpas.it/wp-content/uploads/2015/CV_DOCENTI/",D68,"_",E68,"_","CV",".pdf"),"CV")</f>
        <v>CV</v>
      </c>
      <c r="M68" s="1"/>
    </row>
    <row r="69" spans="1:13" ht="13.5">
      <c r="A69" s="40">
        <v>67</v>
      </c>
      <c r="B69" s="22">
        <v>10887</v>
      </c>
      <c r="C69" s="14">
        <v>2014</v>
      </c>
      <c r="D69" s="22" t="s">
        <v>926</v>
      </c>
      <c r="E69" s="22" t="s">
        <v>90</v>
      </c>
      <c r="F69" s="14" t="s">
        <v>1024</v>
      </c>
      <c r="G69" s="22" t="s">
        <v>70</v>
      </c>
      <c r="H69" s="29">
        <v>41954</v>
      </c>
      <c r="I69" s="29">
        <v>41954</v>
      </c>
      <c r="J69" s="98">
        <v>200</v>
      </c>
      <c r="K69" s="7" t="str">
        <f t="shared" si="2"/>
        <v>DOWNLOAD</v>
      </c>
      <c r="L69" s="7" t="str">
        <f t="shared" si="3"/>
        <v>CV</v>
      </c>
      <c r="M69" s="1"/>
    </row>
    <row r="70" spans="1:13" ht="13.5">
      <c r="A70" s="40">
        <v>68</v>
      </c>
      <c r="B70" s="22">
        <v>10898</v>
      </c>
      <c r="C70" s="14">
        <v>2014</v>
      </c>
      <c r="D70" s="22" t="s">
        <v>39</v>
      </c>
      <c r="E70" s="22" t="s">
        <v>30</v>
      </c>
      <c r="F70" s="14" t="s">
        <v>882</v>
      </c>
      <c r="G70" s="22" t="s">
        <v>333</v>
      </c>
      <c r="H70" s="29">
        <v>41961</v>
      </c>
      <c r="I70" s="29">
        <v>41963</v>
      </c>
      <c r="J70" s="98">
        <v>1400</v>
      </c>
      <c r="K70" s="7" t="str">
        <f t="shared" si="2"/>
        <v>DOWNLOAD</v>
      </c>
      <c r="L70" s="7" t="str">
        <f t="shared" si="3"/>
        <v>CV</v>
      </c>
      <c r="M70" s="1"/>
    </row>
    <row r="71" spans="1:13" ht="13.5">
      <c r="A71" s="40">
        <v>69</v>
      </c>
      <c r="B71" s="22">
        <v>10899</v>
      </c>
      <c r="C71" s="14">
        <v>2014</v>
      </c>
      <c r="D71" s="22" t="s">
        <v>1025</v>
      </c>
      <c r="E71" s="22" t="s">
        <v>53</v>
      </c>
      <c r="F71" s="14" t="s">
        <v>813</v>
      </c>
      <c r="G71" s="22" t="s">
        <v>333</v>
      </c>
      <c r="H71" s="29">
        <v>41962</v>
      </c>
      <c r="I71" s="29">
        <v>41963</v>
      </c>
      <c r="J71" s="98">
        <v>175</v>
      </c>
      <c r="K71" s="7" t="str">
        <f t="shared" si="2"/>
        <v>DOWNLOAD</v>
      </c>
      <c r="L71" s="7" t="str">
        <f t="shared" si="3"/>
        <v>CV</v>
      </c>
      <c r="M71" s="1"/>
    </row>
    <row r="72" spans="1:13" ht="13.5">
      <c r="A72" s="40">
        <v>70</v>
      </c>
      <c r="B72" s="22">
        <v>10900</v>
      </c>
      <c r="C72" s="14">
        <v>2014</v>
      </c>
      <c r="D72" s="22" t="s">
        <v>1050</v>
      </c>
      <c r="E72" s="22" t="s">
        <v>265</v>
      </c>
      <c r="F72" s="14" t="s">
        <v>813</v>
      </c>
      <c r="G72" s="22" t="s">
        <v>1051</v>
      </c>
      <c r="H72" s="29">
        <v>41992</v>
      </c>
      <c r="I72" s="29">
        <v>41992</v>
      </c>
      <c r="J72" s="98">
        <v>700</v>
      </c>
      <c r="K72" s="7" t="str">
        <f t="shared" si="2"/>
        <v>DOWNLOAD</v>
      </c>
      <c r="L72" s="7" t="str">
        <f t="shared" si="3"/>
        <v>CV</v>
      </c>
      <c r="M72" s="1"/>
    </row>
    <row r="73" spans="1:13" ht="13.5">
      <c r="A73" s="40">
        <v>71</v>
      </c>
      <c r="B73" s="22">
        <v>11011</v>
      </c>
      <c r="C73" s="14">
        <v>2014</v>
      </c>
      <c r="D73" s="22" t="s">
        <v>174</v>
      </c>
      <c r="E73" s="22" t="s">
        <v>175</v>
      </c>
      <c r="F73" s="14" t="s">
        <v>1024</v>
      </c>
      <c r="G73" s="22" t="s">
        <v>70</v>
      </c>
      <c r="H73" s="29">
        <v>41975</v>
      </c>
      <c r="I73" s="29">
        <v>41975</v>
      </c>
      <c r="J73" s="98">
        <v>200</v>
      </c>
      <c r="K73" s="7" t="str">
        <f t="shared" si="2"/>
        <v>DOWNLOAD</v>
      </c>
      <c r="L73" s="7" t="str">
        <f t="shared" si="3"/>
        <v>CV</v>
      </c>
      <c r="M73" s="1"/>
    </row>
    <row r="74" spans="1:13" ht="13.5">
      <c r="A74" s="40">
        <v>72</v>
      </c>
      <c r="B74" s="22">
        <v>11012</v>
      </c>
      <c r="C74" s="14">
        <v>2014</v>
      </c>
      <c r="D74" s="22" t="s">
        <v>176</v>
      </c>
      <c r="E74" s="22" t="s">
        <v>30</v>
      </c>
      <c r="F74" s="14" t="s">
        <v>1024</v>
      </c>
      <c r="G74" s="22" t="s">
        <v>70</v>
      </c>
      <c r="H74" s="29">
        <v>41975</v>
      </c>
      <c r="I74" s="29">
        <v>41975</v>
      </c>
      <c r="J74" s="98">
        <v>200</v>
      </c>
      <c r="K74" s="7" t="str">
        <f t="shared" si="2"/>
        <v>DOWNLOAD</v>
      </c>
      <c r="L74" s="7" t="str">
        <f t="shared" si="3"/>
        <v>CV</v>
      </c>
      <c r="M74" s="1"/>
    </row>
    <row r="75" spans="1:13" ht="13.5">
      <c r="A75" s="40">
        <v>73</v>
      </c>
      <c r="B75" s="22">
        <v>11013</v>
      </c>
      <c r="C75" s="14">
        <v>2014</v>
      </c>
      <c r="D75" s="22" t="s">
        <v>244</v>
      </c>
      <c r="E75" s="22" t="s">
        <v>13</v>
      </c>
      <c r="F75" s="14" t="s">
        <v>1024</v>
      </c>
      <c r="G75" s="22" t="s">
        <v>70</v>
      </c>
      <c r="H75" s="29">
        <v>41976</v>
      </c>
      <c r="I75" s="29">
        <v>41976</v>
      </c>
      <c r="J75" s="98">
        <v>200</v>
      </c>
      <c r="K75" s="7" t="str">
        <f t="shared" si="2"/>
        <v>DOWNLOAD</v>
      </c>
      <c r="L75" s="7" t="str">
        <f t="shared" si="3"/>
        <v>CV</v>
      </c>
      <c r="M75" s="1"/>
    </row>
    <row r="76" spans="1:13" ht="13.5">
      <c r="A76" s="40">
        <v>74</v>
      </c>
      <c r="B76" s="22">
        <v>11014</v>
      </c>
      <c r="C76" s="14">
        <v>2014</v>
      </c>
      <c r="D76" s="22" t="s">
        <v>922</v>
      </c>
      <c r="E76" s="22" t="s">
        <v>61</v>
      </c>
      <c r="F76" s="14" t="s">
        <v>1024</v>
      </c>
      <c r="G76" s="22" t="s">
        <v>70</v>
      </c>
      <c r="H76" s="29">
        <v>41976</v>
      </c>
      <c r="I76" s="29">
        <v>41976</v>
      </c>
      <c r="J76" s="98">
        <v>200</v>
      </c>
      <c r="K76" s="7" t="str">
        <f t="shared" si="2"/>
        <v>DOWNLOAD</v>
      </c>
      <c r="L76" s="7" t="str">
        <f t="shared" si="3"/>
        <v>CV</v>
      </c>
      <c r="M76" s="1"/>
    </row>
    <row r="77" spans="1:13" ht="13.5">
      <c r="A77" s="40">
        <v>75</v>
      </c>
      <c r="B77" s="22">
        <v>11015</v>
      </c>
      <c r="C77" s="14">
        <v>2014</v>
      </c>
      <c r="D77" s="22" t="s">
        <v>919</v>
      </c>
      <c r="E77" s="22" t="s">
        <v>44</v>
      </c>
      <c r="F77" s="14" t="s">
        <v>1024</v>
      </c>
      <c r="G77" s="22" t="s">
        <v>70</v>
      </c>
      <c r="H77" s="29">
        <v>41976</v>
      </c>
      <c r="I77" s="29">
        <v>41976</v>
      </c>
      <c r="J77" s="98">
        <v>200</v>
      </c>
      <c r="K77" s="7" t="str">
        <f t="shared" si="2"/>
        <v>DOWNLOAD</v>
      </c>
      <c r="L77" s="7" t="str">
        <f t="shared" si="3"/>
        <v>CV</v>
      </c>
      <c r="M77" s="1"/>
    </row>
    <row r="78" spans="1:13" ht="13.5">
      <c r="A78" s="40">
        <v>76</v>
      </c>
      <c r="B78" s="22">
        <v>11016</v>
      </c>
      <c r="C78" s="14">
        <v>2014</v>
      </c>
      <c r="D78" s="22" t="s">
        <v>871</v>
      </c>
      <c r="E78" s="22" t="s">
        <v>64</v>
      </c>
      <c r="F78" s="14" t="s">
        <v>996</v>
      </c>
      <c r="G78" s="22" t="s">
        <v>70</v>
      </c>
      <c r="H78" s="29">
        <v>41976</v>
      </c>
      <c r="I78" s="29">
        <v>41976</v>
      </c>
      <c r="J78" s="98">
        <v>400</v>
      </c>
      <c r="K78" s="7" t="str">
        <f t="shared" si="2"/>
        <v>DOWNLOAD</v>
      </c>
      <c r="L78" s="7" t="str">
        <f t="shared" si="3"/>
        <v>CV</v>
      </c>
      <c r="M78" s="1"/>
    </row>
    <row r="79" spans="1:13" ht="13.5">
      <c r="A79" s="40">
        <v>77</v>
      </c>
      <c r="B79" s="22">
        <v>11017</v>
      </c>
      <c r="C79" s="14">
        <v>2014</v>
      </c>
      <c r="D79" s="22" t="s">
        <v>244</v>
      </c>
      <c r="E79" s="22" t="s">
        <v>13</v>
      </c>
      <c r="F79" s="14" t="s">
        <v>1024</v>
      </c>
      <c r="G79" s="22" t="s">
        <v>70</v>
      </c>
      <c r="H79" s="29">
        <v>41977</v>
      </c>
      <c r="I79" s="29">
        <v>41977</v>
      </c>
      <c r="J79" s="98">
        <v>200</v>
      </c>
      <c r="K79" s="7" t="str">
        <f t="shared" si="2"/>
        <v>DOWNLOAD</v>
      </c>
      <c r="L79" s="7" t="str">
        <f t="shared" si="3"/>
        <v>CV</v>
      </c>
      <c r="M79" s="1"/>
    </row>
    <row r="80" spans="1:13" ht="13.5">
      <c r="A80" s="40">
        <v>78</v>
      </c>
      <c r="B80" s="22">
        <v>11018</v>
      </c>
      <c r="C80" s="14">
        <v>2014</v>
      </c>
      <c r="D80" s="22" t="s">
        <v>922</v>
      </c>
      <c r="E80" s="22" t="s">
        <v>832</v>
      </c>
      <c r="F80" s="14" t="s">
        <v>1024</v>
      </c>
      <c r="G80" s="22" t="s">
        <v>70</v>
      </c>
      <c r="H80" s="29">
        <v>41977</v>
      </c>
      <c r="I80" s="29">
        <v>41977</v>
      </c>
      <c r="J80" s="98">
        <v>200</v>
      </c>
      <c r="K80" s="7" t="str">
        <f t="shared" si="2"/>
        <v>DOWNLOAD</v>
      </c>
      <c r="L80" s="7" t="str">
        <f t="shared" si="3"/>
        <v>CV</v>
      </c>
      <c r="M80" s="1"/>
    </row>
    <row r="81" spans="1:13" ht="13.5">
      <c r="A81" s="40">
        <v>79</v>
      </c>
      <c r="B81" s="22">
        <v>11019</v>
      </c>
      <c r="C81" s="14">
        <v>2014</v>
      </c>
      <c r="D81" s="22" t="s">
        <v>174</v>
      </c>
      <c r="E81" s="22" t="s">
        <v>175</v>
      </c>
      <c r="F81" s="14" t="s">
        <v>1024</v>
      </c>
      <c r="G81" s="22" t="s">
        <v>70</v>
      </c>
      <c r="H81" s="29">
        <v>41977</v>
      </c>
      <c r="I81" s="29">
        <v>41977</v>
      </c>
      <c r="J81" s="98">
        <v>200</v>
      </c>
      <c r="K81" s="7" t="str">
        <f t="shared" si="2"/>
        <v>DOWNLOAD</v>
      </c>
      <c r="L81" s="7" t="str">
        <f t="shared" si="3"/>
        <v>CV</v>
      </c>
      <c r="M81" s="1"/>
    </row>
    <row r="82" spans="1:13" ht="13.5">
      <c r="A82" s="40">
        <v>80</v>
      </c>
      <c r="B82" s="22">
        <v>11020</v>
      </c>
      <c r="C82" s="14">
        <v>2014</v>
      </c>
      <c r="D82" s="22" t="s">
        <v>187</v>
      </c>
      <c r="E82" s="22" t="s">
        <v>10</v>
      </c>
      <c r="F82" s="14" t="s">
        <v>996</v>
      </c>
      <c r="G82" s="22" t="s">
        <v>70</v>
      </c>
      <c r="H82" s="29">
        <v>41977</v>
      </c>
      <c r="I82" s="29">
        <v>41977</v>
      </c>
      <c r="J82" s="98">
        <v>400</v>
      </c>
      <c r="K82" s="7" t="str">
        <f t="shared" si="2"/>
        <v>DOWNLOAD</v>
      </c>
      <c r="L82" s="7" t="str">
        <f t="shared" si="3"/>
        <v>CV</v>
      </c>
      <c r="M82" s="1"/>
    </row>
    <row r="83" spans="1:13" ht="13.5">
      <c r="A83" s="40">
        <v>81</v>
      </c>
      <c r="B83" s="22">
        <v>11043</v>
      </c>
      <c r="C83" s="14">
        <v>2014</v>
      </c>
      <c r="D83" s="22" t="s">
        <v>980</v>
      </c>
      <c r="E83" s="22" t="s">
        <v>10</v>
      </c>
      <c r="F83" s="14" t="s">
        <v>1052</v>
      </c>
      <c r="G83" s="22" t="s">
        <v>1009</v>
      </c>
      <c r="H83" s="29">
        <v>41956</v>
      </c>
      <c r="I83" s="29">
        <v>41970</v>
      </c>
      <c r="J83" s="98">
        <v>480</v>
      </c>
      <c r="K83" s="7" t="str">
        <f t="shared" si="2"/>
        <v>DOWNLOAD</v>
      </c>
      <c r="L83" s="7" t="str">
        <f t="shared" si="3"/>
        <v>CV</v>
      </c>
      <c r="M83" s="1"/>
    </row>
    <row r="84" spans="1:13" ht="13.5">
      <c r="A84" s="40">
        <v>82</v>
      </c>
      <c r="B84" s="22">
        <v>11046</v>
      </c>
      <c r="C84" s="14">
        <v>2014</v>
      </c>
      <c r="D84" s="22" t="s">
        <v>922</v>
      </c>
      <c r="E84" s="22" t="s">
        <v>61</v>
      </c>
      <c r="F84" s="14" t="s">
        <v>1024</v>
      </c>
      <c r="G84" s="22" t="s">
        <v>70</v>
      </c>
      <c r="H84" s="29">
        <v>41961</v>
      </c>
      <c r="I84" s="29">
        <v>41961</v>
      </c>
      <c r="J84" s="98">
        <v>200</v>
      </c>
      <c r="K84" s="7" t="str">
        <f t="shared" si="2"/>
        <v>DOWNLOAD</v>
      </c>
      <c r="L84" s="7" t="str">
        <f t="shared" si="3"/>
        <v>CV</v>
      </c>
      <c r="M84" s="1"/>
    </row>
    <row r="85" spans="1:13" ht="13.5">
      <c r="A85" s="40">
        <v>83</v>
      </c>
      <c r="B85" s="22">
        <v>11047</v>
      </c>
      <c r="C85" s="14">
        <v>2014</v>
      </c>
      <c r="D85" s="22" t="s">
        <v>188</v>
      </c>
      <c r="E85" s="22" t="s">
        <v>53</v>
      </c>
      <c r="F85" s="14" t="s">
        <v>1024</v>
      </c>
      <c r="G85" s="22" t="s">
        <v>70</v>
      </c>
      <c r="H85" s="29">
        <v>41983</v>
      </c>
      <c r="I85" s="29">
        <v>41983</v>
      </c>
      <c r="J85" s="98">
        <v>200</v>
      </c>
      <c r="K85" s="7" t="str">
        <f t="shared" si="2"/>
        <v>DOWNLOAD</v>
      </c>
      <c r="L85" s="7" t="str">
        <f t="shared" si="3"/>
        <v>CV</v>
      </c>
      <c r="M85" s="1"/>
    </row>
    <row r="86" spans="1:13" ht="13.5">
      <c r="A86" s="40">
        <v>84</v>
      </c>
      <c r="B86" s="22">
        <v>11048</v>
      </c>
      <c r="C86" s="14">
        <v>2014</v>
      </c>
      <c r="D86" s="22" t="s">
        <v>6</v>
      </c>
      <c r="E86" s="22" t="s">
        <v>8</v>
      </c>
      <c r="F86" s="14" t="s">
        <v>996</v>
      </c>
      <c r="G86" s="22" t="s">
        <v>70</v>
      </c>
      <c r="H86" s="29">
        <v>41983</v>
      </c>
      <c r="I86" s="29">
        <v>41983</v>
      </c>
      <c r="J86" s="98">
        <v>400</v>
      </c>
      <c r="K86" s="7" t="str">
        <f t="shared" si="2"/>
        <v>DOWNLOAD</v>
      </c>
      <c r="L86" s="7" t="str">
        <f t="shared" si="3"/>
        <v>CV</v>
      </c>
      <c r="M86" s="1"/>
    </row>
    <row r="87" spans="1:13" ht="27.75">
      <c r="A87" s="40">
        <v>85</v>
      </c>
      <c r="B87" s="22">
        <v>11051</v>
      </c>
      <c r="C87" s="14">
        <v>2014</v>
      </c>
      <c r="D87" s="22" t="s">
        <v>1053</v>
      </c>
      <c r="E87" s="22" t="s">
        <v>46</v>
      </c>
      <c r="F87" s="14" t="s">
        <v>991</v>
      </c>
      <c r="G87" s="22" t="s">
        <v>1054</v>
      </c>
      <c r="H87" s="29">
        <v>41958</v>
      </c>
      <c r="I87" s="29">
        <v>41958</v>
      </c>
      <c r="J87" s="98">
        <v>245</v>
      </c>
      <c r="K87" s="7" t="str">
        <f t="shared" si="2"/>
        <v>DOWNLOAD</v>
      </c>
      <c r="L87" s="7" t="str">
        <f t="shared" si="3"/>
        <v>CV</v>
      </c>
      <c r="M87" s="1"/>
    </row>
    <row r="88" spans="1:13" ht="13.5">
      <c r="A88" s="40">
        <v>86</v>
      </c>
      <c r="B88" s="22">
        <v>11083</v>
      </c>
      <c r="C88" s="14">
        <v>2014</v>
      </c>
      <c r="D88" s="22" t="s">
        <v>135</v>
      </c>
      <c r="E88" s="22" t="s">
        <v>136</v>
      </c>
      <c r="F88" s="14" t="s">
        <v>1055</v>
      </c>
      <c r="G88" s="22" t="s">
        <v>127</v>
      </c>
      <c r="H88" s="29">
        <v>41968</v>
      </c>
      <c r="I88" s="29">
        <v>41969</v>
      </c>
      <c r="J88" s="98">
        <v>800</v>
      </c>
      <c r="K88" s="7" t="str">
        <f t="shared" si="2"/>
        <v>DOWNLOAD</v>
      </c>
      <c r="L88" s="7" t="str">
        <f t="shared" si="3"/>
        <v>CV</v>
      </c>
      <c r="M88" s="1"/>
    </row>
    <row r="89" spans="1:13" ht="27.75">
      <c r="A89" s="40">
        <v>87</v>
      </c>
      <c r="B89" s="22">
        <v>11105</v>
      </c>
      <c r="C89" s="14">
        <v>2014</v>
      </c>
      <c r="D89" s="22" t="s">
        <v>1056</v>
      </c>
      <c r="E89" s="22" t="s">
        <v>1057</v>
      </c>
      <c r="F89" s="14" t="s">
        <v>990</v>
      </c>
      <c r="G89" s="22" t="s">
        <v>1054</v>
      </c>
      <c r="H89" s="29">
        <v>41965</v>
      </c>
      <c r="I89" s="29">
        <v>41972</v>
      </c>
      <c r="J89" s="98">
        <v>490</v>
      </c>
      <c r="K89" s="7" t="str">
        <f t="shared" si="2"/>
        <v>DOWNLOAD</v>
      </c>
      <c r="L89" s="7" t="str">
        <f t="shared" si="3"/>
        <v>CV</v>
      </c>
      <c r="M89" s="1"/>
    </row>
    <row r="90" spans="1:13" ht="13.5">
      <c r="A90" s="40">
        <v>88</v>
      </c>
      <c r="B90" s="22">
        <v>11116</v>
      </c>
      <c r="C90" s="14">
        <v>2014</v>
      </c>
      <c r="D90" s="22" t="s">
        <v>1058</v>
      </c>
      <c r="E90" s="22" t="s">
        <v>7</v>
      </c>
      <c r="F90" s="14" t="s">
        <v>811</v>
      </c>
      <c r="G90" s="22" t="s">
        <v>1027</v>
      </c>
      <c r="H90" s="29">
        <v>41967</v>
      </c>
      <c r="I90" s="29">
        <v>41967</v>
      </c>
      <c r="J90" s="98">
        <v>100</v>
      </c>
      <c r="K90" s="7" t="str">
        <f t="shared" si="2"/>
        <v>DOWNLOAD</v>
      </c>
      <c r="L90" s="7" t="str">
        <f t="shared" si="3"/>
        <v>CV</v>
      </c>
      <c r="M90" s="1"/>
    </row>
    <row r="91" spans="1:13" ht="13.5">
      <c r="A91" s="40">
        <v>89</v>
      </c>
      <c r="B91" s="22">
        <v>11117</v>
      </c>
      <c r="C91" s="14">
        <v>2014</v>
      </c>
      <c r="D91" s="22" t="s">
        <v>1059</v>
      </c>
      <c r="E91" s="22" t="s">
        <v>1060</v>
      </c>
      <c r="F91" s="14" t="s">
        <v>811</v>
      </c>
      <c r="G91" s="22" t="s">
        <v>1027</v>
      </c>
      <c r="H91" s="29">
        <v>41967</v>
      </c>
      <c r="I91" s="29">
        <v>41967</v>
      </c>
      <c r="J91" s="98">
        <v>100</v>
      </c>
      <c r="K91" s="7" t="str">
        <f t="shared" si="2"/>
        <v>DOWNLOAD</v>
      </c>
      <c r="L91" s="7" t="str">
        <f t="shared" si="3"/>
        <v>CV</v>
      </c>
      <c r="M91" s="1"/>
    </row>
    <row r="92" spans="1:13" ht="13.5">
      <c r="A92" s="40">
        <v>90</v>
      </c>
      <c r="B92" s="22">
        <v>11118</v>
      </c>
      <c r="C92" s="14">
        <v>2014</v>
      </c>
      <c r="D92" s="22" t="s">
        <v>852</v>
      </c>
      <c r="E92" s="22" t="s">
        <v>18</v>
      </c>
      <c r="F92" s="14" t="s">
        <v>811</v>
      </c>
      <c r="G92" s="22" t="s">
        <v>1027</v>
      </c>
      <c r="H92" s="29">
        <v>41967</v>
      </c>
      <c r="I92" s="29">
        <v>41967</v>
      </c>
      <c r="J92" s="98">
        <v>100</v>
      </c>
      <c r="K92" s="7" t="str">
        <f t="shared" si="2"/>
        <v>DOWNLOAD</v>
      </c>
      <c r="L92" s="7" t="str">
        <f t="shared" si="3"/>
        <v>CV</v>
      </c>
      <c r="M92" s="1"/>
    </row>
    <row r="93" spans="1:13" ht="13.5">
      <c r="A93" s="40">
        <v>91</v>
      </c>
      <c r="B93" s="22">
        <v>11119</v>
      </c>
      <c r="C93" s="14">
        <v>2014</v>
      </c>
      <c r="D93" s="22" t="s">
        <v>1061</v>
      </c>
      <c r="E93" s="22" t="s">
        <v>1062</v>
      </c>
      <c r="F93" s="14" t="s">
        <v>1063</v>
      </c>
      <c r="G93" s="22" t="s">
        <v>1064</v>
      </c>
      <c r="H93" s="29">
        <v>41967</v>
      </c>
      <c r="I93" s="29">
        <v>41969</v>
      </c>
      <c r="J93" s="98">
        <v>1800</v>
      </c>
      <c r="K93" s="7" t="str">
        <f t="shared" si="2"/>
        <v>DOWNLOAD</v>
      </c>
      <c r="L93" s="7" t="str">
        <f t="shared" si="3"/>
        <v>CV</v>
      </c>
      <c r="M93" s="1"/>
    </row>
    <row r="94" spans="1:13" ht="13.5">
      <c r="A94" s="40">
        <v>92</v>
      </c>
      <c r="B94" s="22">
        <v>11120</v>
      </c>
      <c r="C94" s="14">
        <v>2014</v>
      </c>
      <c r="D94" s="22" t="s">
        <v>1065</v>
      </c>
      <c r="E94" s="22" t="s">
        <v>1066</v>
      </c>
      <c r="F94" s="14" t="s">
        <v>848</v>
      </c>
      <c r="G94" s="22" t="s">
        <v>1064</v>
      </c>
      <c r="H94" s="29">
        <v>41968</v>
      </c>
      <c r="I94" s="29">
        <v>41968</v>
      </c>
      <c r="J94" s="98">
        <v>300</v>
      </c>
      <c r="K94" s="7" t="str">
        <f t="shared" si="2"/>
        <v>DOWNLOAD</v>
      </c>
      <c r="L94" s="7" t="str">
        <f t="shared" si="3"/>
        <v>CV</v>
      </c>
      <c r="M94" s="1"/>
    </row>
    <row r="95" spans="1:13" ht="13.5">
      <c r="A95" s="40">
        <v>93</v>
      </c>
      <c r="B95" s="22">
        <v>11121</v>
      </c>
      <c r="C95" s="14">
        <v>2014</v>
      </c>
      <c r="D95" s="22" t="s">
        <v>1067</v>
      </c>
      <c r="E95" s="22" t="s">
        <v>10</v>
      </c>
      <c r="F95" s="14" t="s">
        <v>1068</v>
      </c>
      <c r="G95" s="22" t="s">
        <v>1064</v>
      </c>
      <c r="H95" s="29">
        <v>41967</v>
      </c>
      <c r="I95" s="29">
        <v>41968</v>
      </c>
      <c r="J95" s="98">
        <v>275</v>
      </c>
      <c r="K95" s="7" t="str">
        <f t="shared" si="2"/>
        <v>DOWNLOAD</v>
      </c>
      <c r="L95" s="7" t="str">
        <f t="shared" si="3"/>
        <v>CV</v>
      </c>
      <c r="M95" s="1"/>
    </row>
    <row r="96" spans="1:13" ht="13.5">
      <c r="A96" s="40">
        <v>94</v>
      </c>
      <c r="B96" s="22">
        <v>11122</v>
      </c>
      <c r="C96" s="14">
        <v>2014</v>
      </c>
      <c r="D96" s="22" t="s">
        <v>1069</v>
      </c>
      <c r="E96" s="22" t="s">
        <v>1070</v>
      </c>
      <c r="F96" s="14" t="s">
        <v>991</v>
      </c>
      <c r="G96" s="22" t="s">
        <v>1064</v>
      </c>
      <c r="H96" s="29">
        <v>41969</v>
      </c>
      <c r="I96" s="29">
        <v>41969</v>
      </c>
      <c r="J96" s="98">
        <v>175</v>
      </c>
      <c r="K96" s="7" t="str">
        <f t="shared" si="2"/>
        <v>DOWNLOAD</v>
      </c>
      <c r="L96" s="7" t="str">
        <f t="shared" si="3"/>
        <v>CV</v>
      </c>
      <c r="M96" s="1"/>
    </row>
    <row r="97" spans="1:13" ht="13.5">
      <c r="A97" s="40">
        <v>95</v>
      </c>
      <c r="B97" s="22">
        <v>11123</v>
      </c>
      <c r="C97" s="14">
        <v>2014</v>
      </c>
      <c r="D97" s="22" t="s">
        <v>423</v>
      </c>
      <c r="E97" s="22" t="s">
        <v>12</v>
      </c>
      <c r="F97" s="22" t="s">
        <v>26</v>
      </c>
      <c r="G97" s="22" t="s">
        <v>1071</v>
      </c>
      <c r="H97" s="29">
        <v>41969</v>
      </c>
      <c r="I97" s="29">
        <v>41970</v>
      </c>
      <c r="J97" s="98">
        <v>200</v>
      </c>
      <c r="K97" s="7" t="str">
        <f t="shared" si="2"/>
        <v>DOWNLOAD</v>
      </c>
      <c r="L97" s="7" t="str">
        <f t="shared" si="3"/>
        <v>CV</v>
      </c>
      <c r="M97" s="1"/>
    </row>
    <row r="98" spans="1:13" ht="13.5">
      <c r="A98" s="40">
        <v>96</v>
      </c>
      <c r="B98" s="22">
        <v>11124</v>
      </c>
      <c r="C98" s="14">
        <v>2014</v>
      </c>
      <c r="D98" s="22" t="s">
        <v>955</v>
      </c>
      <c r="E98" s="22" t="s">
        <v>175</v>
      </c>
      <c r="F98" s="14" t="s">
        <v>1007</v>
      </c>
      <c r="G98" s="22" t="s">
        <v>1071</v>
      </c>
      <c r="H98" s="29">
        <v>41969</v>
      </c>
      <c r="I98" s="29">
        <v>41970</v>
      </c>
      <c r="J98" s="98">
        <v>600</v>
      </c>
      <c r="K98" s="7" t="str">
        <f t="shared" si="2"/>
        <v>DOWNLOAD</v>
      </c>
      <c r="L98" s="7" t="str">
        <f t="shared" si="3"/>
        <v>CV</v>
      </c>
      <c r="M98" s="1"/>
    </row>
    <row r="99" spans="1:13" ht="13.5">
      <c r="A99" s="40">
        <v>97</v>
      </c>
      <c r="B99" s="22">
        <v>11125</v>
      </c>
      <c r="C99" s="14">
        <v>2014</v>
      </c>
      <c r="D99" s="22" t="s">
        <v>952</v>
      </c>
      <c r="E99" s="22" t="s">
        <v>953</v>
      </c>
      <c r="F99" s="14" t="s">
        <v>1072</v>
      </c>
      <c r="G99" s="22" t="s">
        <v>1071</v>
      </c>
      <c r="H99" s="29">
        <v>41969</v>
      </c>
      <c r="I99" s="29">
        <v>41970</v>
      </c>
      <c r="J99" s="98">
        <v>500</v>
      </c>
      <c r="K99" s="7" t="str">
        <f t="shared" si="2"/>
        <v>DOWNLOAD</v>
      </c>
      <c r="L99" s="7" t="str">
        <f t="shared" si="3"/>
        <v>CV</v>
      </c>
      <c r="M99" s="1"/>
    </row>
    <row r="100" spans="1:13" ht="27.75">
      <c r="A100" s="40">
        <v>98</v>
      </c>
      <c r="B100" s="22">
        <v>11126</v>
      </c>
      <c r="C100" s="14">
        <v>2014</v>
      </c>
      <c r="D100" s="22" t="s">
        <v>1073</v>
      </c>
      <c r="E100" s="22" t="s">
        <v>355</v>
      </c>
      <c r="F100" s="14" t="s">
        <v>848</v>
      </c>
      <c r="G100" s="22" t="s">
        <v>1071</v>
      </c>
      <c r="H100" s="29">
        <v>41970</v>
      </c>
      <c r="I100" s="29">
        <v>41970</v>
      </c>
      <c r="J100" s="98">
        <v>300</v>
      </c>
      <c r="K100" s="7" t="str">
        <f t="shared" si="2"/>
        <v>DOWNLOAD</v>
      </c>
      <c r="L100" s="7" t="str">
        <f t="shared" si="3"/>
        <v>CV</v>
      </c>
      <c r="M100" s="1"/>
    </row>
    <row r="101" spans="1:13" ht="27.75">
      <c r="A101" s="40">
        <v>99</v>
      </c>
      <c r="B101" s="22">
        <v>11127</v>
      </c>
      <c r="C101" s="14">
        <v>2014</v>
      </c>
      <c r="D101" s="22" t="s">
        <v>1074</v>
      </c>
      <c r="E101" s="22" t="s">
        <v>872</v>
      </c>
      <c r="F101" s="14" t="s">
        <v>882</v>
      </c>
      <c r="G101" s="22" t="s">
        <v>374</v>
      </c>
      <c r="H101" s="29">
        <v>41970</v>
      </c>
      <c r="I101" s="29">
        <v>41971</v>
      </c>
      <c r="J101" s="98">
        <v>350</v>
      </c>
      <c r="K101" s="7" t="str">
        <f t="shared" si="2"/>
        <v>DOWNLOAD</v>
      </c>
      <c r="L101" s="7" t="str">
        <f t="shared" si="3"/>
        <v>CV</v>
      </c>
      <c r="M101" s="1"/>
    </row>
    <row r="102" spans="1:13" ht="13.5">
      <c r="A102" s="40">
        <v>100</v>
      </c>
      <c r="B102" s="22">
        <v>11128</v>
      </c>
      <c r="C102" s="14">
        <v>2014</v>
      </c>
      <c r="D102" s="22" t="s">
        <v>1075</v>
      </c>
      <c r="E102" s="22" t="s">
        <v>1076</v>
      </c>
      <c r="F102" s="22" t="s">
        <v>1077</v>
      </c>
      <c r="G102" s="22" t="s">
        <v>1078</v>
      </c>
      <c r="H102" s="29">
        <v>41976</v>
      </c>
      <c r="I102" s="29">
        <v>41976</v>
      </c>
      <c r="J102" s="98">
        <v>400</v>
      </c>
      <c r="K102" s="7" t="str">
        <f t="shared" si="2"/>
        <v>DOWNLOAD</v>
      </c>
      <c r="L102" s="7" t="str">
        <f t="shared" si="3"/>
        <v>CV</v>
      </c>
      <c r="M102" s="1"/>
    </row>
    <row r="103" spans="1:13" ht="13.5">
      <c r="A103" s="40">
        <v>101</v>
      </c>
      <c r="B103" s="22">
        <v>11129</v>
      </c>
      <c r="C103" s="14">
        <v>2014</v>
      </c>
      <c r="D103" s="22" t="s">
        <v>1079</v>
      </c>
      <c r="E103" s="22" t="s">
        <v>1080</v>
      </c>
      <c r="F103" s="22" t="s">
        <v>1032</v>
      </c>
      <c r="G103" s="22" t="s">
        <v>1081</v>
      </c>
      <c r="H103" s="29">
        <v>41976</v>
      </c>
      <c r="I103" s="29">
        <v>41976</v>
      </c>
      <c r="J103" s="98">
        <v>250</v>
      </c>
      <c r="K103" s="7" t="str">
        <f t="shared" si="2"/>
        <v>DOWNLOAD</v>
      </c>
      <c r="L103" s="7" t="str">
        <f t="shared" si="3"/>
        <v>CV</v>
      </c>
      <c r="M103" s="1"/>
    </row>
    <row r="104" spans="1:13" ht="13.5">
      <c r="A104" s="40">
        <v>102</v>
      </c>
      <c r="B104" s="22">
        <v>11130</v>
      </c>
      <c r="C104" s="14">
        <v>2014</v>
      </c>
      <c r="D104" s="22" t="s">
        <v>1082</v>
      </c>
      <c r="E104" s="22" t="s">
        <v>1083</v>
      </c>
      <c r="F104" s="22" t="s">
        <v>1032</v>
      </c>
      <c r="G104" s="22" t="s">
        <v>1084</v>
      </c>
      <c r="H104" s="29">
        <v>41976</v>
      </c>
      <c r="I104" s="29">
        <v>41976</v>
      </c>
      <c r="J104" s="98">
        <v>250</v>
      </c>
      <c r="K104" s="7" t="str">
        <f t="shared" si="2"/>
        <v>DOWNLOAD</v>
      </c>
      <c r="L104" s="7" t="str">
        <f t="shared" si="3"/>
        <v>CV</v>
      </c>
      <c r="M104" s="1"/>
    </row>
    <row r="105" spans="1:13" ht="27.75">
      <c r="A105" s="40">
        <v>103</v>
      </c>
      <c r="B105" s="22">
        <v>11131</v>
      </c>
      <c r="C105" s="14">
        <v>2014</v>
      </c>
      <c r="D105" s="22" t="s">
        <v>1085</v>
      </c>
      <c r="E105" s="22" t="s">
        <v>1086</v>
      </c>
      <c r="F105" s="14" t="s">
        <v>1087</v>
      </c>
      <c r="G105" s="22" t="s">
        <v>1088</v>
      </c>
      <c r="H105" s="29">
        <v>41989</v>
      </c>
      <c r="I105" s="29">
        <v>41989</v>
      </c>
      <c r="J105" s="98">
        <v>800</v>
      </c>
      <c r="K105" s="7" t="str">
        <f t="shared" si="2"/>
        <v>DOWNLOAD</v>
      </c>
      <c r="L105" s="7" t="str">
        <f t="shared" si="3"/>
        <v>CV</v>
      </c>
      <c r="M105" s="1"/>
    </row>
    <row r="106" spans="1:13" ht="27.75">
      <c r="A106" s="40">
        <v>104</v>
      </c>
      <c r="B106" s="22">
        <v>11132</v>
      </c>
      <c r="C106" s="14">
        <v>2014</v>
      </c>
      <c r="D106" s="22" t="s">
        <v>958</v>
      </c>
      <c r="E106" s="22" t="s">
        <v>8</v>
      </c>
      <c r="F106" s="22" t="s">
        <v>811</v>
      </c>
      <c r="G106" s="22" t="s">
        <v>1045</v>
      </c>
      <c r="H106" s="29">
        <v>41986</v>
      </c>
      <c r="I106" s="29">
        <v>41986</v>
      </c>
      <c r="J106" s="98">
        <v>78</v>
      </c>
      <c r="K106" s="7" t="str">
        <f t="shared" si="2"/>
        <v>DOWNLOAD</v>
      </c>
      <c r="L106" s="7" t="str">
        <f t="shared" si="3"/>
        <v>CV</v>
      </c>
      <c r="M106" s="1"/>
    </row>
    <row r="107" spans="1:13" ht="27.75">
      <c r="A107" s="40">
        <v>105</v>
      </c>
      <c r="B107" s="22">
        <v>11133</v>
      </c>
      <c r="C107" s="14">
        <v>2014</v>
      </c>
      <c r="D107" s="22" t="s">
        <v>1089</v>
      </c>
      <c r="E107" s="22" t="s">
        <v>885</v>
      </c>
      <c r="F107" s="22" t="s">
        <v>811</v>
      </c>
      <c r="G107" s="22" t="s">
        <v>1045</v>
      </c>
      <c r="H107" s="29">
        <v>41993</v>
      </c>
      <c r="I107" s="29">
        <v>41993</v>
      </c>
      <c r="J107" s="98">
        <v>78</v>
      </c>
      <c r="K107" s="7" t="str">
        <f t="shared" si="2"/>
        <v>DOWNLOAD</v>
      </c>
      <c r="L107" s="7" t="str">
        <f t="shared" si="3"/>
        <v>CV</v>
      </c>
      <c r="M107" s="1"/>
    </row>
    <row r="108" spans="1:13" ht="13.5">
      <c r="A108" s="40">
        <v>106</v>
      </c>
      <c r="B108" s="22">
        <v>11179</v>
      </c>
      <c r="C108" s="14">
        <v>2014</v>
      </c>
      <c r="D108" s="22" t="s">
        <v>104</v>
      </c>
      <c r="E108" s="22" t="s">
        <v>181</v>
      </c>
      <c r="F108" s="22" t="s">
        <v>1090</v>
      </c>
      <c r="G108" s="22" t="s">
        <v>1091</v>
      </c>
      <c r="H108" s="29">
        <v>41974</v>
      </c>
      <c r="I108" s="29">
        <v>42308</v>
      </c>
      <c r="J108" s="98">
        <v>4000</v>
      </c>
      <c r="K108" s="7" t="str">
        <f t="shared" si="2"/>
        <v>DOWNLOAD</v>
      </c>
      <c r="L108" s="7" t="str">
        <f t="shared" si="3"/>
        <v>CV</v>
      </c>
      <c r="M108" s="1"/>
    </row>
    <row r="109" spans="1:13" ht="13.5">
      <c r="A109" s="40">
        <v>107</v>
      </c>
      <c r="B109" s="22">
        <v>11249</v>
      </c>
      <c r="C109" s="14">
        <v>2014</v>
      </c>
      <c r="D109" s="22" t="s">
        <v>69</v>
      </c>
      <c r="E109" s="22" t="s">
        <v>44</v>
      </c>
      <c r="F109" s="22" t="s">
        <v>1092</v>
      </c>
      <c r="G109" s="22" t="s">
        <v>1093</v>
      </c>
      <c r="H109" s="29">
        <v>41991</v>
      </c>
      <c r="I109" s="29">
        <v>41991</v>
      </c>
      <c r="J109" s="98">
        <v>250</v>
      </c>
      <c r="K109" s="7" t="str">
        <f t="shared" si="2"/>
        <v>DOWNLOAD</v>
      </c>
      <c r="L109" s="7" t="str">
        <f t="shared" si="3"/>
        <v>CV</v>
      </c>
      <c r="M109" s="1"/>
    </row>
    <row r="110" spans="1:13" ht="13.5">
      <c r="A110" s="40">
        <v>108</v>
      </c>
      <c r="B110" s="22">
        <v>11250</v>
      </c>
      <c r="C110" s="14">
        <v>2014</v>
      </c>
      <c r="D110" s="22" t="s">
        <v>1094</v>
      </c>
      <c r="E110" s="22" t="s">
        <v>18</v>
      </c>
      <c r="F110" s="22" t="s">
        <v>1095</v>
      </c>
      <c r="G110" s="22" t="s">
        <v>1093</v>
      </c>
      <c r="H110" s="29">
        <v>41991</v>
      </c>
      <c r="I110" s="29">
        <v>41991</v>
      </c>
      <c r="J110" s="98" t="s">
        <v>1096</v>
      </c>
      <c r="K110" s="7" t="str">
        <f t="shared" si="2"/>
        <v>DOWNLOAD</v>
      </c>
      <c r="L110" s="7" t="str">
        <f t="shared" si="3"/>
        <v>CV</v>
      </c>
      <c r="M110" s="1"/>
    </row>
    <row r="111" spans="1:13" ht="13.5">
      <c r="A111" s="40">
        <v>109</v>
      </c>
      <c r="B111" s="22">
        <v>11251</v>
      </c>
      <c r="C111" s="14">
        <v>2014</v>
      </c>
      <c r="D111" s="22" t="s">
        <v>920</v>
      </c>
      <c r="E111" s="22" t="s">
        <v>921</v>
      </c>
      <c r="F111" s="22" t="s">
        <v>996</v>
      </c>
      <c r="G111" s="22" t="s">
        <v>70</v>
      </c>
      <c r="H111" s="29">
        <v>41988</v>
      </c>
      <c r="I111" s="29">
        <v>41988</v>
      </c>
      <c r="J111" s="98">
        <v>400</v>
      </c>
      <c r="K111" s="7" t="str">
        <f t="shared" si="2"/>
        <v>DOWNLOAD</v>
      </c>
      <c r="L111" s="7" t="str">
        <f t="shared" si="3"/>
        <v>CV</v>
      </c>
      <c r="M111" s="1"/>
    </row>
    <row r="112" spans="1:13" ht="13.5">
      <c r="A112" s="40">
        <v>110</v>
      </c>
      <c r="B112" s="22">
        <v>11252</v>
      </c>
      <c r="C112" s="14">
        <v>2014</v>
      </c>
      <c r="D112" s="22" t="s">
        <v>189</v>
      </c>
      <c r="E112" s="22" t="s">
        <v>13</v>
      </c>
      <c r="F112" s="22" t="s">
        <v>1024</v>
      </c>
      <c r="G112" s="22" t="s">
        <v>70</v>
      </c>
      <c r="H112" s="29">
        <v>41988</v>
      </c>
      <c r="I112" s="29">
        <v>41988</v>
      </c>
      <c r="J112" s="98">
        <v>200</v>
      </c>
      <c r="K112" s="7" t="str">
        <f t="shared" si="2"/>
        <v>DOWNLOAD</v>
      </c>
      <c r="L112" s="7" t="str">
        <f t="shared" si="3"/>
        <v>CV</v>
      </c>
      <c r="M112" s="1"/>
    </row>
    <row r="113" spans="1:13" ht="13.5">
      <c r="A113" s="40">
        <v>111</v>
      </c>
      <c r="B113" s="22">
        <v>11253</v>
      </c>
      <c r="C113" s="14">
        <v>2014</v>
      </c>
      <c r="D113" s="22" t="s">
        <v>185</v>
      </c>
      <c r="E113" s="22" t="s">
        <v>186</v>
      </c>
      <c r="F113" s="22" t="s">
        <v>1024</v>
      </c>
      <c r="G113" s="22" t="s">
        <v>70</v>
      </c>
      <c r="H113" s="29">
        <v>41988</v>
      </c>
      <c r="I113" s="29">
        <v>41988</v>
      </c>
      <c r="J113" s="98">
        <v>200</v>
      </c>
      <c r="K113" s="7" t="str">
        <f t="shared" si="2"/>
        <v>DOWNLOAD</v>
      </c>
      <c r="L113" s="7" t="str">
        <f t="shared" si="3"/>
        <v>CV</v>
      </c>
      <c r="M113" s="1"/>
    </row>
    <row r="114" spans="1:13" ht="13.5">
      <c r="A114" s="40">
        <v>112</v>
      </c>
      <c r="B114" s="22">
        <v>11254</v>
      </c>
      <c r="C114" s="14">
        <v>2014</v>
      </c>
      <c r="D114" s="22" t="s">
        <v>944</v>
      </c>
      <c r="E114" s="22" t="s">
        <v>945</v>
      </c>
      <c r="F114" s="22" t="s">
        <v>1024</v>
      </c>
      <c r="G114" s="22" t="s">
        <v>70</v>
      </c>
      <c r="H114" s="29">
        <v>41988</v>
      </c>
      <c r="I114" s="29">
        <v>41988</v>
      </c>
      <c r="J114" s="98">
        <v>200</v>
      </c>
      <c r="K114" s="7" t="str">
        <f t="shared" si="2"/>
        <v>DOWNLOAD</v>
      </c>
      <c r="L114" s="7" t="str">
        <f t="shared" si="3"/>
        <v>CV</v>
      </c>
      <c r="M114" s="1"/>
    </row>
    <row r="115" spans="1:13" ht="27.75">
      <c r="A115" s="40">
        <v>113</v>
      </c>
      <c r="B115" s="22">
        <v>11255</v>
      </c>
      <c r="C115" s="14">
        <v>2014</v>
      </c>
      <c r="D115" s="22" t="s">
        <v>426</v>
      </c>
      <c r="E115" s="22" t="s">
        <v>53</v>
      </c>
      <c r="F115" s="14" t="s">
        <v>996</v>
      </c>
      <c r="G115" s="22" t="s">
        <v>70</v>
      </c>
      <c r="H115" s="29">
        <v>41989</v>
      </c>
      <c r="I115" s="29">
        <v>41989</v>
      </c>
      <c r="J115" s="98">
        <v>400</v>
      </c>
      <c r="K115" s="7" t="str">
        <f t="shared" si="2"/>
        <v>DOWNLOAD</v>
      </c>
      <c r="L115" s="7" t="str">
        <f t="shared" si="3"/>
        <v>CV</v>
      </c>
      <c r="M115" s="1"/>
    </row>
    <row r="116" spans="1:13" ht="13.5">
      <c r="A116" s="40">
        <v>114</v>
      </c>
      <c r="B116" s="22">
        <v>11256</v>
      </c>
      <c r="C116" s="14">
        <v>2014</v>
      </c>
      <c r="D116" s="22" t="s">
        <v>167</v>
      </c>
      <c r="E116" s="22" t="s">
        <v>168</v>
      </c>
      <c r="F116" s="14" t="s">
        <v>1024</v>
      </c>
      <c r="G116" s="22" t="s">
        <v>70</v>
      </c>
      <c r="H116" s="29">
        <v>41989</v>
      </c>
      <c r="I116" s="29">
        <v>41989</v>
      </c>
      <c r="J116" s="98">
        <v>200</v>
      </c>
      <c r="K116" s="7" t="str">
        <f t="shared" si="2"/>
        <v>DOWNLOAD</v>
      </c>
      <c r="L116" s="7" t="str">
        <f t="shared" si="3"/>
        <v>CV</v>
      </c>
      <c r="M116" s="1"/>
    </row>
    <row r="117" spans="1:13" ht="13.5">
      <c r="A117" s="40">
        <v>115</v>
      </c>
      <c r="B117" s="22">
        <v>11257</v>
      </c>
      <c r="C117" s="14">
        <v>2014</v>
      </c>
      <c r="D117" s="22" t="s">
        <v>926</v>
      </c>
      <c r="E117" s="22" t="s">
        <v>90</v>
      </c>
      <c r="F117" s="14" t="s">
        <v>1024</v>
      </c>
      <c r="G117" s="22" t="s">
        <v>70</v>
      </c>
      <c r="H117" s="29">
        <v>41989</v>
      </c>
      <c r="I117" s="29">
        <v>41989</v>
      </c>
      <c r="J117" s="98">
        <v>200</v>
      </c>
      <c r="K117" s="7" t="str">
        <f t="shared" si="2"/>
        <v>DOWNLOAD</v>
      </c>
      <c r="L117" s="7" t="str">
        <f t="shared" si="3"/>
        <v>CV</v>
      </c>
      <c r="M117" s="1"/>
    </row>
    <row r="118" spans="1:13" ht="13.5">
      <c r="A118" s="40">
        <v>116</v>
      </c>
      <c r="B118" s="22">
        <v>11258</v>
      </c>
      <c r="C118" s="14">
        <v>2014</v>
      </c>
      <c r="D118" s="22" t="s">
        <v>269</v>
      </c>
      <c r="E118" s="22" t="s">
        <v>21</v>
      </c>
      <c r="F118" s="14" t="s">
        <v>1024</v>
      </c>
      <c r="G118" s="22" t="s">
        <v>70</v>
      </c>
      <c r="H118" s="29">
        <v>41989</v>
      </c>
      <c r="I118" s="29">
        <v>41989</v>
      </c>
      <c r="J118" s="98">
        <v>200</v>
      </c>
      <c r="K118" s="7" t="str">
        <f t="shared" si="2"/>
        <v>DOWNLOAD</v>
      </c>
      <c r="L118" s="7" t="str">
        <f t="shared" si="3"/>
        <v>CV</v>
      </c>
      <c r="M118" s="1"/>
    </row>
    <row r="119" spans="1:13" ht="13.5">
      <c r="A119" s="40">
        <v>117</v>
      </c>
      <c r="B119" s="22">
        <v>11259</v>
      </c>
      <c r="C119" s="14">
        <v>2014</v>
      </c>
      <c r="D119" s="22" t="s">
        <v>171</v>
      </c>
      <c r="E119" s="22" t="s">
        <v>172</v>
      </c>
      <c r="F119" s="14" t="s">
        <v>1024</v>
      </c>
      <c r="G119" s="22" t="s">
        <v>70</v>
      </c>
      <c r="H119" s="29">
        <v>41990</v>
      </c>
      <c r="I119" s="29">
        <v>41990</v>
      </c>
      <c r="J119" s="98">
        <v>200</v>
      </c>
      <c r="K119" s="7" t="str">
        <f t="shared" si="2"/>
        <v>DOWNLOAD</v>
      </c>
      <c r="L119" s="7" t="str">
        <f t="shared" si="3"/>
        <v>CV</v>
      </c>
      <c r="M119" s="1"/>
    </row>
    <row r="120" spans="1:13" ht="13.5">
      <c r="A120" s="40">
        <v>118</v>
      </c>
      <c r="B120" s="22">
        <v>11260</v>
      </c>
      <c r="C120" s="14">
        <v>2014</v>
      </c>
      <c r="D120" s="22" t="s">
        <v>244</v>
      </c>
      <c r="E120" s="22" t="s">
        <v>13</v>
      </c>
      <c r="F120" s="14" t="s">
        <v>1024</v>
      </c>
      <c r="G120" s="22" t="s">
        <v>70</v>
      </c>
      <c r="H120" s="29">
        <v>41990</v>
      </c>
      <c r="I120" s="29">
        <v>41990</v>
      </c>
      <c r="J120" s="98">
        <v>200</v>
      </c>
      <c r="K120" s="7" t="str">
        <f t="shared" si="2"/>
        <v>DOWNLOAD</v>
      </c>
      <c r="L120" s="7" t="str">
        <f t="shared" si="3"/>
        <v>CV</v>
      </c>
      <c r="M120" s="1"/>
    </row>
    <row r="121" spans="1:13" ht="13.5">
      <c r="A121" s="40">
        <v>119</v>
      </c>
      <c r="B121" s="22">
        <v>11261</v>
      </c>
      <c r="C121" s="14">
        <v>2014</v>
      </c>
      <c r="D121" s="22" t="s">
        <v>269</v>
      </c>
      <c r="E121" s="22" t="s">
        <v>21</v>
      </c>
      <c r="F121" s="14" t="s">
        <v>1024</v>
      </c>
      <c r="G121" s="22" t="s">
        <v>70</v>
      </c>
      <c r="H121" s="29">
        <v>41990</v>
      </c>
      <c r="I121" s="29">
        <v>41990</v>
      </c>
      <c r="J121" s="98">
        <v>200</v>
      </c>
      <c r="K121" s="7" t="str">
        <f t="shared" si="2"/>
        <v>DOWNLOAD</v>
      </c>
      <c r="L121" s="7" t="str">
        <f t="shared" si="3"/>
        <v>CV</v>
      </c>
      <c r="M121" s="1"/>
    </row>
    <row r="122" spans="1:13" ht="13.5">
      <c r="A122" s="40">
        <v>120</v>
      </c>
      <c r="B122" s="22">
        <v>11262</v>
      </c>
      <c r="C122" s="14">
        <v>2014</v>
      </c>
      <c r="D122" s="22" t="s">
        <v>925</v>
      </c>
      <c r="E122" s="22" t="s">
        <v>116</v>
      </c>
      <c r="F122" s="14" t="s">
        <v>996</v>
      </c>
      <c r="G122" s="22" t="s">
        <v>70</v>
      </c>
      <c r="H122" s="29">
        <v>41990</v>
      </c>
      <c r="I122" s="29">
        <v>41990</v>
      </c>
      <c r="J122" s="98">
        <v>400</v>
      </c>
      <c r="K122" s="7" t="str">
        <f t="shared" si="2"/>
        <v>DOWNLOAD</v>
      </c>
      <c r="L122" s="7" t="str">
        <f t="shared" si="3"/>
        <v>CV</v>
      </c>
      <c r="M122" s="1"/>
    </row>
    <row r="123" spans="1:13" ht="13.5">
      <c r="A123" s="40">
        <v>121</v>
      </c>
      <c r="B123" s="22">
        <v>11263</v>
      </c>
      <c r="C123" s="14">
        <v>2014</v>
      </c>
      <c r="D123" s="22" t="s">
        <v>870</v>
      </c>
      <c r="E123" s="22" t="s">
        <v>17</v>
      </c>
      <c r="F123" s="14" t="s">
        <v>996</v>
      </c>
      <c r="G123" s="22" t="s">
        <v>70</v>
      </c>
      <c r="H123" s="29">
        <v>41991</v>
      </c>
      <c r="I123" s="29">
        <v>41991</v>
      </c>
      <c r="J123" s="98">
        <v>400</v>
      </c>
      <c r="K123" s="7" t="str">
        <f t="shared" si="2"/>
        <v>DOWNLOAD</v>
      </c>
      <c r="L123" s="7" t="str">
        <f t="shared" si="3"/>
        <v>CV</v>
      </c>
      <c r="M123" s="1"/>
    </row>
    <row r="124" spans="1:13" ht="13.5">
      <c r="A124" s="40">
        <v>122</v>
      </c>
      <c r="B124" s="22">
        <v>11264</v>
      </c>
      <c r="C124" s="14">
        <v>2014</v>
      </c>
      <c r="D124" s="22" t="s">
        <v>188</v>
      </c>
      <c r="E124" s="22" t="s">
        <v>53</v>
      </c>
      <c r="F124" s="14" t="s">
        <v>1024</v>
      </c>
      <c r="G124" s="22" t="s">
        <v>70</v>
      </c>
      <c r="H124" s="29">
        <v>41991</v>
      </c>
      <c r="I124" s="29">
        <v>41991</v>
      </c>
      <c r="J124" s="98">
        <v>200</v>
      </c>
      <c r="K124" s="7" t="str">
        <f t="shared" si="2"/>
        <v>DOWNLOAD</v>
      </c>
      <c r="L124" s="7" t="str">
        <f t="shared" si="3"/>
        <v>CV</v>
      </c>
      <c r="M124" s="1"/>
    </row>
    <row r="125" spans="1:13" ht="13.5">
      <c r="A125" s="40">
        <v>123</v>
      </c>
      <c r="B125" s="22">
        <v>11265</v>
      </c>
      <c r="C125" s="14">
        <v>2014</v>
      </c>
      <c r="D125" s="22" t="s">
        <v>244</v>
      </c>
      <c r="E125" s="22" t="s">
        <v>13</v>
      </c>
      <c r="F125" s="14" t="s">
        <v>1024</v>
      </c>
      <c r="G125" s="22" t="s">
        <v>70</v>
      </c>
      <c r="H125" s="29">
        <v>41991</v>
      </c>
      <c r="I125" s="29">
        <v>41991</v>
      </c>
      <c r="J125" s="98">
        <v>200</v>
      </c>
      <c r="K125" s="7" t="str">
        <f t="shared" si="2"/>
        <v>DOWNLOAD</v>
      </c>
      <c r="L125" s="7" t="str">
        <f t="shared" si="3"/>
        <v>CV</v>
      </c>
      <c r="M125" s="1"/>
    </row>
    <row r="126" spans="1:13" ht="13.5">
      <c r="A126" s="40">
        <v>124</v>
      </c>
      <c r="B126" s="22">
        <v>11266</v>
      </c>
      <c r="C126" s="14">
        <v>2014</v>
      </c>
      <c r="D126" s="22" t="s">
        <v>171</v>
      </c>
      <c r="E126" s="22" t="s">
        <v>172</v>
      </c>
      <c r="F126" s="14" t="s">
        <v>1024</v>
      </c>
      <c r="G126" s="22" t="s">
        <v>70</v>
      </c>
      <c r="H126" s="29">
        <v>41991</v>
      </c>
      <c r="I126" s="29">
        <v>41991</v>
      </c>
      <c r="J126" s="98">
        <v>200</v>
      </c>
      <c r="K126" s="7" t="str">
        <f t="shared" si="2"/>
        <v>DOWNLOAD</v>
      </c>
      <c r="L126" s="7" t="str">
        <f t="shared" si="3"/>
        <v>CV</v>
      </c>
      <c r="M126" s="1"/>
    </row>
    <row r="127" spans="1:13" ht="13.5">
      <c r="A127" s="40">
        <v>125</v>
      </c>
      <c r="B127" s="22">
        <v>11267</v>
      </c>
      <c r="C127" s="14">
        <v>2014</v>
      </c>
      <c r="D127" s="22" t="s">
        <v>805</v>
      </c>
      <c r="E127" s="22" t="s">
        <v>178</v>
      </c>
      <c r="F127" s="14" t="s">
        <v>1024</v>
      </c>
      <c r="G127" s="22" t="s">
        <v>70</v>
      </c>
      <c r="H127" s="29">
        <v>41983</v>
      </c>
      <c r="I127" s="29">
        <v>41983</v>
      </c>
      <c r="J127" s="98">
        <v>200</v>
      </c>
      <c r="K127" s="7" t="str">
        <f t="shared" si="2"/>
        <v>DOWNLOAD</v>
      </c>
      <c r="L127" s="7" t="str">
        <f t="shared" si="3"/>
        <v>CV</v>
      </c>
      <c r="M127" s="1"/>
    </row>
    <row r="128" spans="1:13" ht="13.5">
      <c r="A128" s="40">
        <v>126</v>
      </c>
      <c r="B128" s="22">
        <v>11268</v>
      </c>
      <c r="C128" s="14">
        <v>2014</v>
      </c>
      <c r="D128" s="22" t="s">
        <v>1097</v>
      </c>
      <c r="E128" s="22" t="s">
        <v>200</v>
      </c>
      <c r="F128" s="14" t="s">
        <v>1024</v>
      </c>
      <c r="G128" s="22" t="s">
        <v>70</v>
      </c>
      <c r="H128" s="29">
        <v>41983</v>
      </c>
      <c r="I128" s="29">
        <v>41983</v>
      </c>
      <c r="J128" s="98">
        <v>200</v>
      </c>
      <c r="K128" s="7" t="str">
        <f t="shared" si="2"/>
        <v>DOWNLOAD</v>
      </c>
      <c r="L128" s="7" t="str">
        <f t="shared" si="3"/>
        <v>CV</v>
      </c>
      <c r="M128" s="1"/>
    </row>
    <row r="129" spans="1:13" ht="13.5">
      <c r="A129" s="40">
        <v>127</v>
      </c>
      <c r="B129" s="22">
        <v>11269</v>
      </c>
      <c r="C129" s="14">
        <v>2014</v>
      </c>
      <c r="D129" s="22" t="s">
        <v>9</v>
      </c>
      <c r="E129" s="22" t="s">
        <v>118</v>
      </c>
      <c r="F129" s="14" t="s">
        <v>996</v>
      </c>
      <c r="G129" s="22" t="s">
        <v>70</v>
      </c>
      <c r="H129" s="29">
        <v>41984</v>
      </c>
      <c r="I129" s="29">
        <v>41984</v>
      </c>
      <c r="J129" s="98">
        <v>400</v>
      </c>
      <c r="K129" s="7" t="str">
        <f t="shared" si="2"/>
        <v>DOWNLOAD</v>
      </c>
      <c r="L129" s="7" t="str">
        <f t="shared" si="3"/>
        <v>CV</v>
      </c>
      <c r="M129" s="1"/>
    </row>
    <row r="130" spans="1:13" ht="13.5">
      <c r="A130" s="40">
        <v>128</v>
      </c>
      <c r="B130" s="22">
        <v>11270</v>
      </c>
      <c r="C130" s="14">
        <v>2014</v>
      </c>
      <c r="D130" s="22" t="s">
        <v>926</v>
      </c>
      <c r="E130" s="22" t="s">
        <v>90</v>
      </c>
      <c r="F130" s="14" t="s">
        <v>1024</v>
      </c>
      <c r="G130" s="22" t="s">
        <v>70</v>
      </c>
      <c r="H130" s="29">
        <v>41984</v>
      </c>
      <c r="I130" s="29">
        <v>41984</v>
      </c>
      <c r="J130" s="98">
        <v>200</v>
      </c>
      <c r="K130" s="7" t="str">
        <f t="shared" si="2"/>
        <v>DOWNLOAD</v>
      </c>
      <c r="L130" s="7" t="str">
        <f t="shared" si="3"/>
        <v>CV</v>
      </c>
      <c r="M130" s="1"/>
    </row>
    <row r="131" spans="1:13" ht="13.5">
      <c r="A131" s="40">
        <v>129</v>
      </c>
      <c r="B131" s="22">
        <v>11271</v>
      </c>
      <c r="C131" s="14">
        <v>2014</v>
      </c>
      <c r="D131" s="22" t="s">
        <v>1097</v>
      </c>
      <c r="E131" s="22" t="s">
        <v>200</v>
      </c>
      <c r="F131" s="14" t="s">
        <v>1024</v>
      </c>
      <c r="G131" s="22" t="s">
        <v>70</v>
      </c>
      <c r="H131" s="29">
        <v>41984</v>
      </c>
      <c r="I131" s="29">
        <v>41984</v>
      </c>
      <c r="J131" s="98">
        <v>200</v>
      </c>
      <c r="K131" s="7" t="str">
        <f t="shared" si="2"/>
        <v>DOWNLOAD</v>
      </c>
      <c r="L131" s="7" t="str">
        <f t="shared" si="3"/>
        <v>CV</v>
      </c>
      <c r="M131" s="1"/>
    </row>
    <row r="132" spans="1:13" ht="13.5">
      <c r="A132" s="40">
        <v>130</v>
      </c>
      <c r="B132" s="22">
        <v>11272</v>
      </c>
      <c r="C132" s="14">
        <v>2014</v>
      </c>
      <c r="D132" s="22" t="s">
        <v>71</v>
      </c>
      <c r="E132" s="22" t="s">
        <v>72</v>
      </c>
      <c r="F132" s="14" t="s">
        <v>1024</v>
      </c>
      <c r="G132" s="22" t="s">
        <v>70</v>
      </c>
      <c r="H132" s="29">
        <v>41984</v>
      </c>
      <c r="I132" s="29">
        <v>41984</v>
      </c>
      <c r="J132" s="98">
        <v>200</v>
      </c>
      <c r="K132" s="7" t="str">
        <f aca="true" t="shared" si="4" ref="K132:K180">HYPERLINK(CONCATENATE("http://trasparenza.cefpas.it/wp-content/uploads/2014/LETTERE_DOCENTI/2014/novembre/",B132,"_",D132,"_",LEFT(E132,1),".pdf"),"DOWNLOAD")</f>
        <v>DOWNLOAD</v>
      </c>
      <c r="L132" s="7" t="str">
        <f aca="true" t="shared" si="5" ref="L132:L180">HYPERLINK(CONCATENATE("http://trasparenza.cefpas.it/wp-content/uploads/2015/CV_DOCENTI/",D132,"_",E132,"_","CV",".pdf"),"CV")</f>
        <v>CV</v>
      </c>
      <c r="M132" s="1"/>
    </row>
    <row r="133" spans="1:13" ht="27.75">
      <c r="A133" s="40">
        <v>131</v>
      </c>
      <c r="B133" s="22">
        <v>11273</v>
      </c>
      <c r="C133" s="14">
        <v>2014</v>
      </c>
      <c r="D133" s="22" t="s">
        <v>1074</v>
      </c>
      <c r="E133" s="22" t="s">
        <v>64</v>
      </c>
      <c r="F133" s="14" t="s">
        <v>990</v>
      </c>
      <c r="G133" s="22" t="s">
        <v>374</v>
      </c>
      <c r="H133" s="29">
        <v>41970</v>
      </c>
      <c r="I133" s="29">
        <v>41971</v>
      </c>
      <c r="J133" s="98">
        <v>280</v>
      </c>
      <c r="K133" s="7" t="str">
        <f t="shared" si="4"/>
        <v>DOWNLOAD</v>
      </c>
      <c r="L133" s="7" t="str">
        <f t="shared" si="5"/>
        <v>CV</v>
      </c>
      <c r="M133" s="1"/>
    </row>
    <row r="134" spans="1:13" ht="27.75">
      <c r="A134" s="40">
        <v>132</v>
      </c>
      <c r="B134" s="22">
        <v>11404</v>
      </c>
      <c r="C134" s="14">
        <v>2014</v>
      </c>
      <c r="D134" s="22" t="s">
        <v>938</v>
      </c>
      <c r="E134" s="22" t="s">
        <v>151</v>
      </c>
      <c r="F134" s="14" t="s">
        <v>1087</v>
      </c>
      <c r="G134" s="22" t="s">
        <v>1009</v>
      </c>
      <c r="H134" s="29">
        <v>41970</v>
      </c>
      <c r="I134" s="29">
        <v>41977</v>
      </c>
      <c r="J134" s="98">
        <v>640</v>
      </c>
      <c r="K134" s="7" t="str">
        <f t="shared" si="4"/>
        <v>DOWNLOAD</v>
      </c>
      <c r="L134" s="7" t="str">
        <f t="shared" si="5"/>
        <v>CV</v>
      </c>
      <c r="M134" s="1"/>
    </row>
    <row r="135" spans="1:13" ht="27.75">
      <c r="A135" s="40">
        <v>133</v>
      </c>
      <c r="B135" s="22">
        <v>11405</v>
      </c>
      <c r="C135" s="14">
        <v>2014</v>
      </c>
      <c r="D135" s="22" t="s">
        <v>938</v>
      </c>
      <c r="E135" s="22" t="s">
        <v>151</v>
      </c>
      <c r="F135" s="14" t="s">
        <v>1087</v>
      </c>
      <c r="G135" s="22" t="s">
        <v>1009</v>
      </c>
      <c r="H135" s="29">
        <v>41970</v>
      </c>
      <c r="I135" s="29">
        <v>41977</v>
      </c>
      <c r="J135" s="98">
        <v>640</v>
      </c>
      <c r="K135" s="7" t="str">
        <f t="shared" si="4"/>
        <v>DOWNLOAD</v>
      </c>
      <c r="L135" s="7" t="str">
        <f t="shared" si="5"/>
        <v>CV</v>
      </c>
      <c r="M135" s="1"/>
    </row>
    <row r="136" spans="1:13" ht="27.75">
      <c r="A136" s="40">
        <v>134</v>
      </c>
      <c r="B136" s="22">
        <v>11406</v>
      </c>
      <c r="C136" s="14">
        <v>2014</v>
      </c>
      <c r="D136" s="22" t="s">
        <v>938</v>
      </c>
      <c r="E136" s="22" t="s">
        <v>151</v>
      </c>
      <c r="F136" s="14" t="s">
        <v>1087</v>
      </c>
      <c r="G136" s="22" t="s">
        <v>1009</v>
      </c>
      <c r="H136" s="29">
        <v>41970</v>
      </c>
      <c r="I136" s="29">
        <v>41978</v>
      </c>
      <c r="J136" s="98">
        <v>640</v>
      </c>
      <c r="K136" s="7" t="str">
        <f t="shared" si="4"/>
        <v>DOWNLOAD</v>
      </c>
      <c r="L136" s="7" t="str">
        <f t="shared" si="5"/>
        <v>CV</v>
      </c>
      <c r="M136" s="1"/>
    </row>
    <row r="137" spans="1:13" ht="13.5">
      <c r="A137" s="40">
        <v>135</v>
      </c>
      <c r="B137" s="22">
        <v>11407</v>
      </c>
      <c r="C137" s="14">
        <v>2014</v>
      </c>
      <c r="D137" s="22" t="s">
        <v>1098</v>
      </c>
      <c r="E137" s="22" t="s">
        <v>17</v>
      </c>
      <c r="F137" s="14" t="s">
        <v>990</v>
      </c>
      <c r="G137" s="22" t="s">
        <v>1071</v>
      </c>
      <c r="H137" s="29">
        <v>41969</v>
      </c>
      <c r="I137" s="29">
        <v>41970</v>
      </c>
      <c r="J137" s="98">
        <v>350</v>
      </c>
      <c r="K137" s="7" t="str">
        <f t="shared" si="4"/>
        <v>DOWNLOAD</v>
      </c>
      <c r="L137" s="7" t="str">
        <f t="shared" si="5"/>
        <v>CV</v>
      </c>
      <c r="M137" s="1"/>
    </row>
    <row r="138" spans="1:13" ht="27.75">
      <c r="A138" s="40">
        <v>136</v>
      </c>
      <c r="B138" s="22">
        <v>11408</v>
      </c>
      <c r="C138" s="14">
        <v>2014</v>
      </c>
      <c r="D138" s="22" t="s">
        <v>1099</v>
      </c>
      <c r="E138" s="22" t="s">
        <v>1100</v>
      </c>
      <c r="F138" s="14" t="s">
        <v>813</v>
      </c>
      <c r="G138" s="22" t="s">
        <v>1030</v>
      </c>
      <c r="H138" s="29">
        <v>41969</v>
      </c>
      <c r="I138" s="29">
        <v>41969</v>
      </c>
      <c r="J138" s="98">
        <v>700</v>
      </c>
      <c r="K138" s="7" t="str">
        <f t="shared" si="4"/>
        <v>DOWNLOAD</v>
      </c>
      <c r="L138" s="7" t="str">
        <f t="shared" si="5"/>
        <v>CV</v>
      </c>
      <c r="M138" s="1"/>
    </row>
    <row r="139" spans="1:13" ht="13.5">
      <c r="A139" s="40">
        <v>137</v>
      </c>
      <c r="B139" s="22">
        <v>11409</v>
      </c>
      <c r="C139" s="14">
        <v>2014</v>
      </c>
      <c r="D139" s="22" t="s">
        <v>49</v>
      </c>
      <c r="E139" s="22" t="s">
        <v>50</v>
      </c>
      <c r="F139" s="14" t="s">
        <v>813</v>
      </c>
      <c r="G139" s="22" t="s">
        <v>1101</v>
      </c>
      <c r="H139" s="29">
        <v>41989</v>
      </c>
      <c r="I139" s="29">
        <v>41989</v>
      </c>
      <c r="J139" s="98">
        <v>700</v>
      </c>
      <c r="K139" s="7" t="str">
        <f t="shared" si="4"/>
        <v>DOWNLOAD</v>
      </c>
      <c r="L139" s="7" t="str">
        <f t="shared" si="5"/>
        <v>CV</v>
      </c>
      <c r="M139" s="1"/>
    </row>
    <row r="140" spans="1:13" ht="13.5">
      <c r="A140" s="40">
        <v>138</v>
      </c>
      <c r="B140" s="22">
        <v>11410</v>
      </c>
      <c r="C140" s="14">
        <v>2014</v>
      </c>
      <c r="D140" s="22" t="s">
        <v>1023</v>
      </c>
      <c r="E140" s="22" t="s">
        <v>136</v>
      </c>
      <c r="F140" s="14" t="s">
        <v>813</v>
      </c>
      <c r="G140" s="22" t="s">
        <v>1101</v>
      </c>
      <c r="H140" s="29">
        <v>41990</v>
      </c>
      <c r="I140" s="29">
        <v>41990</v>
      </c>
      <c r="J140" s="98">
        <v>700</v>
      </c>
      <c r="K140" s="7" t="str">
        <f t="shared" si="4"/>
        <v>DOWNLOAD</v>
      </c>
      <c r="L140" s="7" t="str">
        <f t="shared" si="5"/>
        <v>CV</v>
      </c>
      <c r="M140" s="1"/>
    </row>
    <row r="141" spans="1:13" ht="55.5">
      <c r="A141" s="40">
        <v>139</v>
      </c>
      <c r="B141" s="22">
        <v>11411</v>
      </c>
      <c r="C141" s="14">
        <v>2014</v>
      </c>
      <c r="D141" s="22" t="s">
        <v>59</v>
      </c>
      <c r="E141" s="22" t="s">
        <v>60</v>
      </c>
      <c r="F141" s="14" t="s">
        <v>1019</v>
      </c>
      <c r="G141" s="22" t="s">
        <v>1102</v>
      </c>
      <c r="H141" s="29">
        <v>41976</v>
      </c>
      <c r="I141" s="29">
        <v>41976</v>
      </c>
      <c r="J141" s="98">
        <v>400</v>
      </c>
      <c r="K141" s="7" t="str">
        <f t="shared" si="4"/>
        <v>DOWNLOAD</v>
      </c>
      <c r="L141" s="7" t="str">
        <f t="shared" si="5"/>
        <v>CV</v>
      </c>
      <c r="M141" s="1"/>
    </row>
    <row r="142" spans="1:13" ht="55.5">
      <c r="A142" s="40">
        <v>140</v>
      </c>
      <c r="B142" s="22">
        <v>11412</v>
      </c>
      <c r="C142" s="14">
        <v>2014</v>
      </c>
      <c r="D142" s="22" t="s">
        <v>152</v>
      </c>
      <c r="E142" s="22" t="s">
        <v>62</v>
      </c>
      <c r="F142" s="14" t="s">
        <v>1019</v>
      </c>
      <c r="G142" s="22" t="s">
        <v>1102</v>
      </c>
      <c r="H142" s="29">
        <v>41976</v>
      </c>
      <c r="I142" s="29">
        <v>41976</v>
      </c>
      <c r="J142" s="98">
        <v>400</v>
      </c>
      <c r="K142" s="7" t="str">
        <f t="shared" si="4"/>
        <v>DOWNLOAD</v>
      </c>
      <c r="L142" s="7" t="str">
        <f t="shared" si="5"/>
        <v>CV</v>
      </c>
      <c r="M142" s="1"/>
    </row>
    <row r="143" spans="1:13" ht="27.75">
      <c r="A143" s="40">
        <v>141</v>
      </c>
      <c r="B143" s="22">
        <v>11413</v>
      </c>
      <c r="C143" s="14">
        <v>2014</v>
      </c>
      <c r="D143" s="22" t="s">
        <v>1103</v>
      </c>
      <c r="E143" s="22" t="s">
        <v>1104</v>
      </c>
      <c r="F143" s="14" t="s">
        <v>55</v>
      </c>
      <c r="G143" s="22" t="s">
        <v>1105</v>
      </c>
      <c r="H143" s="29">
        <v>41978</v>
      </c>
      <c r="I143" s="29">
        <v>41978</v>
      </c>
      <c r="J143" s="98" t="s">
        <v>241</v>
      </c>
      <c r="K143" s="7" t="str">
        <f t="shared" si="4"/>
        <v>DOWNLOAD</v>
      </c>
      <c r="L143" s="7" t="str">
        <f t="shared" si="5"/>
        <v>CV</v>
      </c>
      <c r="M143" s="1"/>
    </row>
    <row r="144" spans="1:13" ht="27.75">
      <c r="A144" s="40">
        <v>142</v>
      </c>
      <c r="B144" s="22">
        <v>11414</v>
      </c>
      <c r="C144" s="14">
        <v>2014</v>
      </c>
      <c r="D144" s="22" t="s">
        <v>1106</v>
      </c>
      <c r="E144" s="22" t="s">
        <v>100</v>
      </c>
      <c r="F144" s="14" t="s">
        <v>55</v>
      </c>
      <c r="G144" s="22" t="s">
        <v>1105</v>
      </c>
      <c r="H144" s="29">
        <v>41978</v>
      </c>
      <c r="I144" s="29">
        <v>41978</v>
      </c>
      <c r="J144" s="98" t="s">
        <v>241</v>
      </c>
      <c r="K144" s="7" t="str">
        <f t="shared" si="4"/>
        <v>DOWNLOAD</v>
      </c>
      <c r="L144" s="7" t="str">
        <f t="shared" si="5"/>
        <v>CV</v>
      </c>
      <c r="M144" s="1"/>
    </row>
    <row r="145" spans="1:13" ht="27.75">
      <c r="A145" s="40">
        <v>143</v>
      </c>
      <c r="B145" s="22">
        <v>11415</v>
      </c>
      <c r="C145" s="14">
        <v>2014</v>
      </c>
      <c r="D145" s="22" t="s">
        <v>1107</v>
      </c>
      <c r="E145" s="22" t="s">
        <v>1108</v>
      </c>
      <c r="F145" s="14" t="s">
        <v>55</v>
      </c>
      <c r="G145" s="22" t="s">
        <v>1105</v>
      </c>
      <c r="H145" s="29">
        <v>41978</v>
      </c>
      <c r="I145" s="29">
        <v>41978</v>
      </c>
      <c r="J145" s="98" t="s">
        <v>241</v>
      </c>
      <c r="K145" s="7" t="str">
        <f t="shared" si="4"/>
        <v>DOWNLOAD</v>
      </c>
      <c r="L145" s="7" t="str">
        <f t="shared" si="5"/>
        <v>CV</v>
      </c>
      <c r="M145" s="1"/>
    </row>
    <row r="146" spans="1:13" ht="27.75">
      <c r="A146" s="40">
        <v>144</v>
      </c>
      <c r="B146" s="22">
        <v>11416</v>
      </c>
      <c r="C146" s="14">
        <v>2014</v>
      </c>
      <c r="D146" s="22" t="s">
        <v>1109</v>
      </c>
      <c r="E146" s="22" t="s">
        <v>1110</v>
      </c>
      <c r="F146" s="14" t="s">
        <v>55</v>
      </c>
      <c r="G146" s="22" t="s">
        <v>1105</v>
      </c>
      <c r="H146" s="29">
        <v>41978</v>
      </c>
      <c r="I146" s="29">
        <v>41978</v>
      </c>
      <c r="J146" s="98" t="s">
        <v>241</v>
      </c>
      <c r="K146" s="7" t="str">
        <f t="shared" si="4"/>
        <v>DOWNLOAD</v>
      </c>
      <c r="L146" s="7" t="str">
        <f t="shared" si="5"/>
        <v>CV</v>
      </c>
      <c r="M146" s="1"/>
    </row>
    <row r="147" spans="1:13" ht="27.75">
      <c r="A147" s="40">
        <v>145</v>
      </c>
      <c r="B147" s="22">
        <v>11417</v>
      </c>
      <c r="C147" s="14">
        <v>2014</v>
      </c>
      <c r="D147" s="22" t="s">
        <v>1109</v>
      </c>
      <c r="E147" s="22" t="s">
        <v>1111</v>
      </c>
      <c r="F147" s="14" t="s">
        <v>55</v>
      </c>
      <c r="G147" s="22" t="s">
        <v>1105</v>
      </c>
      <c r="H147" s="29">
        <v>41978</v>
      </c>
      <c r="I147" s="29">
        <v>41978</v>
      </c>
      <c r="J147" s="98" t="s">
        <v>241</v>
      </c>
      <c r="K147" s="7" t="str">
        <f t="shared" si="4"/>
        <v>DOWNLOAD</v>
      </c>
      <c r="L147" s="7" t="str">
        <f t="shared" si="5"/>
        <v>CV</v>
      </c>
      <c r="M147" s="1"/>
    </row>
    <row r="148" spans="1:13" ht="27.75">
      <c r="A148" s="40">
        <v>146</v>
      </c>
      <c r="B148" s="22">
        <v>11418</v>
      </c>
      <c r="C148" s="14">
        <v>2014</v>
      </c>
      <c r="D148" s="22" t="s">
        <v>1112</v>
      </c>
      <c r="E148" s="22" t="s">
        <v>1113</v>
      </c>
      <c r="F148" s="14" t="s">
        <v>55</v>
      </c>
      <c r="G148" s="22" t="s">
        <v>1105</v>
      </c>
      <c r="H148" s="29">
        <v>41978</v>
      </c>
      <c r="I148" s="29">
        <v>41978</v>
      </c>
      <c r="J148" s="98" t="s">
        <v>241</v>
      </c>
      <c r="K148" s="7" t="str">
        <f t="shared" si="4"/>
        <v>DOWNLOAD</v>
      </c>
      <c r="L148" s="7" t="str">
        <f t="shared" si="5"/>
        <v>CV</v>
      </c>
      <c r="M148" s="1"/>
    </row>
    <row r="149" spans="1:13" ht="27.75">
      <c r="A149" s="40">
        <v>147</v>
      </c>
      <c r="B149" s="22">
        <v>11419</v>
      </c>
      <c r="C149" s="14">
        <v>2014</v>
      </c>
      <c r="D149" s="22" t="s">
        <v>1114</v>
      </c>
      <c r="E149" s="22" t="s">
        <v>102</v>
      </c>
      <c r="F149" s="14" t="s">
        <v>55</v>
      </c>
      <c r="G149" s="22" t="s">
        <v>1105</v>
      </c>
      <c r="H149" s="29">
        <v>41978</v>
      </c>
      <c r="I149" s="29">
        <v>41978</v>
      </c>
      <c r="J149" s="98" t="s">
        <v>241</v>
      </c>
      <c r="K149" s="7" t="str">
        <f t="shared" si="4"/>
        <v>DOWNLOAD</v>
      </c>
      <c r="L149" s="7" t="str">
        <f t="shared" si="5"/>
        <v>CV</v>
      </c>
      <c r="M149" s="1"/>
    </row>
    <row r="150" spans="1:13" ht="27.75">
      <c r="A150" s="40">
        <v>148</v>
      </c>
      <c r="B150" s="22">
        <v>11430</v>
      </c>
      <c r="C150" s="14">
        <v>2014</v>
      </c>
      <c r="D150" s="22" t="s">
        <v>1115</v>
      </c>
      <c r="E150" s="22" t="s">
        <v>1116</v>
      </c>
      <c r="F150" s="14" t="s">
        <v>55</v>
      </c>
      <c r="G150" s="22" t="s">
        <v>1105</v>
      </c>
      <c r="H150" s="29">
        <v>41978</v>
      </c>
      <c r="I150" s="29">
        <v>41978</v>
      </c>
      <c r="J150" s="98" t="s">
        <v>241</v>
      </c>
      <c r="K150" s="7" t="str">
        <f t="shared" si="4"/>
        <v>DOWNLOAD</v>
      </c>
      <c r="L150" s="7" t="str">
        <f t="shared" si="5"/>
        <v>CV</v>
      </c>
      <c r="M150" s="1"/>
    </row>
    <row r="151" spans="1:13" ht="27.75">
      <c r="A151" s="40">
        <v>149</v>
      </c>
      <c r="B151" s="22">
        <v>11431</v>
      </c>
      <c r="C151" s="14">
        <v>2014</v>
      </c>
      <c r="D151" s="22" t="s">
        <v>1117</v>
      </c>
      <c r="E151" s="22" t="s">
        <v>953</v>
      </c>
      <c r="F151" s="14" t="s">
        <v>55</v>
      </c>
      <c r="G151" s="22" t="s">
        <v>1105</v>
      </c>
      <c r="H151" s="29">
        <v>41978</v>
      </c>
      <c r="I151" s="29">
        <v>41978</v>
      </c>
      <c r="J151" s="98" t="s">
        <v>241</v>
      </c>
      <c r="K151" s="7" t="str">
        <f t="shared" si="4"/>
        <v>DOWNLOAD</v>
      </c>
      <c r="L151" s="7" t="str">
        <f t="shared" si="5"/>
        <v>CV</v>
      </c>
      <c r="M151" s="1"/>
    </row>
    <row r="152" spans="1:13" ht="27.75">
      <c r="A152" s="40">
        <v>150</v>
      </c>
      <c r="B152" s="22">
        <v>11642</v>
      </c>
      <c r="C152" s="14">
        <v>2014</v>
      </c>
      <c r="D152" s="22" t="s">
        <v>1118</v>
      </c>
      <c r="E152" s="22" t="s">
        <v>1119</v>
      </c>
      <c r="F152" s="22" t="s">
        <v>26</v>
      </c>
      <c r="G152" s="22" t="s">
        <v>1120</v>
      </c>
      <c r="H152" s="29">
        <v>41982</v>
      </c>
      <c r="I152" s="29">
        <v>41984</v>
      </c>
      <c r="J152" s="98" t="s">
        <v>241</v>
      </c>
      <c r="K152" s="7" t="str">
        <f t="shared" si="4"/>
        <v>DOWNLOAD</v>
      </c>
      <c r="L152" s="7" t="str">
        <f t="shared" si="5"/>
        <v>CV</v>
      </c>
      <c r="M152" s="1"/>
    </row>
    <row r="153" spans="1:13" ht="27.75">
      <c r="A153" s="40">
        <v>151</v>
      </c>
      <c r="B153" s="22">
        <v>11643</v>
      </c>
      <c r="C153" s="14">
        <v>2014</v>
      </c>
      <c r="D153" s="22" t="s">
        <v>1121</v>
      </c>
      <c r="E153" s="22" t="s">
        <v>1122</v>
      </c>
      <c r="F153" s="14" t="s">
        <v>55</v>
      </c>
      <c r="G153" s="22" t="s">
        <v>1120</v>
      </c>
      <c r="H153" s="29">
        <v>41982</v>
      </c>
      <c r="I153" s="29">
        <v>41984</v>
      </c>
      <c r="J153" s="98" t="s">
        <v>241</v>
      </c>
      <c r="K153" s="7" t="str">
        <f t="shared" si="4"/>
        <v>DOWNLOAD</v>
      </c>
      <c r="L153" s="7" t="str">
        <f t="shared" si="5"/>
        <v>CV</v>
      </c>
      <c r="M153" s="1"/>
    </row>
    <row r="154" spans="1:13" ht="27.75">
      <c r="A154" s="40">
        <v>152</v>
      </c>
      <c r="B154" s="22">
        <v>11644</v>
      </c>
      <c r="C154" s="14">
        <v>2014</v>
      </c>
      <c r="D154" s="22" t="s">
        <v>1123</v>
      </c>
      <c r="E154" s="22" t="s">
        <v>1124</v>
      </c>
      <c r="F154" s="14" t="s">
        <v>55</v>
      </c>
      <c r="G154" s="22" t="s">
        <v>1120</v>
      </c>
      <c r="H154" s="29">
        <v>41982</v>
      </c>
      <c r="I154" s="29">
        <v>41984</v>
      </c>
      <c r="J154" s="98" t="s">
        <v>241</v>
      </c>
      <c r="K154" s="7" t="str">
        <f t="shared" si="4"/>
        <v>DOWNLOAD</v>
      </c>
      <c r="L154" s="7" t="str">
        <f t="shared" si="5"/>
        <v>CV</v>
      </c>
      <c r="M154" s="1"/>
    </row>
    <row r="155" spans="1:13" ht="27.75">
      <c r="A155" s="40">
        <v>153</v>
      </c>
      <c r="B155" s="22">
        <v>11645</v>
      </c>
      <c r="C155" s="14">
        <v>2014</v>
      </c>
      <c r="D155" s="22" t="s">
        <v>1125</v>
      </c>
      <c r="E155" s="22" t="s">
        <v>1126</v>
      </c>
      <c r="F155" s="14" t="s">
        <v>55</v>
      </c>
      <c r="G155" s="22" t="s">
        <v>1120</v>
      </c>
      <c r="H155" s="29">
        <v>41982</v>
      </c>
      <c r="I155" s="29">
        <v>41984</v>
      </c>
      <c r="J155" s="98" t="s">
        <v>241</v>
      </c>
      <c r="K155" s="7" t="str">
        <f t="shared" si="4"/>
        <v>DOWNLOAD</v>
      </c>
      <c r="L155" s="7" t="str">
        <f t="shared" si="5"/>
        <v>CV</v>
      </c>
      <c r="M155" s="1"/>
    </row>
    <row r="156" spans="1:13" ht="13.5">
      <c r="A156" s="40">
        <v>154</v>
      </c>
      <c r="B156" s="22">
        <v>11451</v>
      </c>
      <c r="C156" s="14">
        <v>2014</v>
      </c>
      <c r="D156" s="22" t="s">
        <v>1127</v>
      </c>
      <c r="E156" s="22" t="s">
        <v>231</v>
      </c>
      <c r="F156" s="14" t="s">
        <v>1128</v>
      </c>
      <c r="G156" s="22" t="s">
        <v>1129</v>
      </c>
      <c r="H156" s="29">
        <v>41983</v>
      </c>
      <c r="I156" s="29">
        <v>41984</v>
      </c>
      <c r="J156" s="98">
        <v>1400</v>
      </c>
      <c r="K156" s="7" t="str">
        <f t="shared" si="4"/>
        <v>DOWNLOAD</v>
      </c>
      <c r="L156" s="7" t="str">
        <f t="shared" si="5"/>
        <v>CV</v>
      </c>
      <c r="M156" s="1"/>
    </row>
    <row r="157" spans="1:13" ht="13.5">
      <c r="A157" s="40">
        <v>155</v>
      </c>
      <c r="B157" s="22">
        <v>11452</v>
      </c>
      <c r="C157" s="14">
        <v>2014</v>
      </c>
      <c r="D157" s="22" t="s">
        <v>1066</v>
      </c>
      <c r="E157" s="22" t="s">
        <v>44</v>
      </c>
      <c r="F157" s="22" t="s">
        <v>1130</v>
      </c>
      <c r="G157" s="22" t="s">
        <v>1131</v>
      </c>
      <c r="H157" s="29">
        <v>41991</v>
      </c>
      <c r="I157" s="29">
        <v>41992</v>
      </c>
      <c r="J157" s="98">
        <v>550</v>
      </c>
      <c r="K157" s="7" t="str">
        <f t="shared" si="4"/>
        <v>DOWNLOAD</v>
      </c>
      <c r="L157" s="7" t="str">
        <f t="shared" si="5"/>
        <v>CV</v>
      </c>
      <c r="M157" s="1"/>
    </row>
    <row r="158" spans="1:13" ht="13.5">
      <c r="A158" s="40">
        <v>156</v>
      </c>
      <c r="B158" s="22">
        <v>11453</v>
      </c>
      <c r="C158" s="14">
        <v>2014</v>
      </c>
      <c r="D158" s="22" t="s">
        <v>1132</v>
      </c>
      <c r="E158" s="22" t="s">
        <v>200</v>
      </c>
      <c r="F158" s="14" t="s">
        <v>55</v>
      </c>
      <c r="G158" s="22" t="s">
        <v>1131</v>
      </c>
      <c r="H158" s="29">
        <v>41991</v>
      </c>
      <c r="I158" s="29">
        <v>41992</v>
      </c>
      <c r="J158" s="98">
        <v>250</v>
      </c>
      <c r="K158" s="7" t="str">
        <f t="shared" si="4"/>
        <v>DOWNLOAD</v>
      </c>
      <c r="L158" s="7" t="str">
        <f t="shared" si="5"/>
        <v>CV</v>
      </c>
      <c r="M158" s="1"/>
    </row>
    <row r="159" spans="1:13" ht="13.5">
      <c r="A159" s="40">
        <v>157</v>
      </c>
      <c r="B159" s="22">
        <v>11454</v>
      </c>
      <c r="C159" s="14">
        <v>2014</v>
      </c>
      <c r="D159" s="22" t="s">
        <v>1133</v>
      </c>
      <c r="E159" s="22" t="s">
        <v>313</v>
      </c>
      <c r="F159" s="14" t="s">
        <v>55</v>
      </c>
      <c r="G159" s="22" t="s">
        <v>1131</v>
      </c>
      <c r="H159" s="29">
        <v>41991</v>
      </c>
      <c r="I159" s="29">
        <v>41992</v>
      </c>
      <c r="J159" s="98">
        <v>250</v>
      </c>
      <c r="K159" s="7" t="str">
        <f t="shared" si="4"/>
        <v>DOWNLOAD</v>
      </c>
      <c r="L159" s="7" t="str">
        <f t="shared" si="5"/>
        <v>CV</v>
      </c>
      <c r="M159" s="1"/>
    </row>
    <row r="160" spans="1:13" ht="13.5">
      <c r="A160" s="40">
        <v>158</v>
      </c>
      <c r="B160" s="22">
        <v>11455</v>
      </c>
      <c r="C160" s="14">
        <v>2014</v>
      </c>
      <c r="D160" s="22" t="s">
        <v>1134</v>
      </c>
      <c r="E160" s="22" t="s">
        <v>1135</v>
      </c>
      <c r="F160" s="14" t="s">
        <v>55</v>
      </c>
      <c r="G160" s="22" t="s">
        <v>1131</v>
      </c>
      <c r="H160" s="29">
        <v>41991</v>
      </c>
      <c r="I160" s="29">
        <v>41992</v>
      </c>
      <c r="J160" s="39">
        <v>250</v>
      </c>
      <c r="K160" s="7" t="str">
        <f t="shared" si="4"/>
        <v>DOWNLOAD</v>
      </c>
      <c r="L160" s="7" t="str">
        <f t="shared" si="5"/>
        <v>CV</v>
      </c>
      <c r="M160" s="1"/>
    </row>
    <row r="161" spans="1:13" ht="13.5">
      <c r="A161" s="40">
        <v>159</v>
      </c>
      <c r="B161" s="22">
        <v>11456</v>
      </c>
      <c r="C161" s="14">
        <v>2014</v>
      </c>
      <c r="D161" s="22" t="s">
        <v>1136</v>
      </c>
      <c r="E161" s="22" t="s">
        <v>1137</v>
      </c>
      <c r="F161" s="14" t="s">
        <v>55</v>
      </c>
      <c r="G161" s="22" t="s">
        <v>1131</v>
      </c>
      <c r="H161" s="29">
        <v>41991</v>
      </c>
      <c r="I161" s="29">
        <v>41992</v>
      </c>
      <c r="J161" s="39">
        <v>250</v>
      </c>
      <c r="K161" s="7" t="str">
        <f t="shared" si="4"/>
        <v>DOWNLOAD</v>
      </c>
      <c r="L161" s="7" t="str">
        <f t="shared" si="5"/>
        <v>CV</v>
      </c>
      <c r="M161" s="1"/>
    </row>
    <row r="162" spans="1:13" ht="13.5">
      <c r="A162" s="40">
        <v>160</v>
      </c>
      <c r="B162" s="22">
        <v>11457</v>
      </c>
      <c r="C162" s="14">
        <v>2014</v>
      </c>
      <c r="D162" s="22" t="s">
        <v>1138</v>
      </c>
      <c r="E162" s="22" t="s">
        <v>254</v>
      </c>
      <c r="F162" s="14" t="s">
        <v>55</v>
      </c>
      <c r="G162" s="22" t="s">
        <v>1131</v>
      </c>
      <c r="H162" s="29">
        <v>41991</v>
      </c>
      <c r="I162" s="29">
        <v>41992</v>
      </c>
      <c r="J162" s="39"/>
      <c r="K162" s="7" t="str">
        <f t="shared" si="4"/>
        <v>DOWNLOAD</v>
      </c>
      <c r="L162" s="7" t="str">
        <f t="shared" si="5"/>
        <v>CV</v>
      </c>
      <c r="M162" s="1"/>
    </row>
    <row r="163" spans="1:13" ht="13.5">
      <c r="A163" s="40">
        <v>161</v>
      </c>
      <c r="B163" s="22">
        <v>11458</v>
      </c>
      <c r="C163" s="14">
        <v>2014</v>
      </c>
      <c r="D163" s="22" t="s">
        <v>1139</v>
      </c>
      <c r="E163" s="22" t="s">
        <v>1100</v>
      </c>
      <c r="F163" s="14" t="s">
        <v>55</v>
      </c>
      <c r="G163" s="22" t="s">
        <v>1131</v>
      </c>
      <c r="H163" s="29">
        <v>41991</v>
      </c>
      <c r="I163" s="29">
        <v>41992</v>
      </c>
      <c r="J163" s="39"/>
      <c r="K163" s="7" t="str">
        <f t="shared" si="4"/>
        <v>DOWNLOAD</v>
      </c>
      <c r="L163" s="7" t="str">
        <f t="shared" si="5"/>
        <v>CV</v>
      </c>
      <c r="M163" s="1"/>
    </row>
    <row r="164" spans="1:13" ht="13.5">
      <c r="A164" s="40">
        <v>162</v>
      </c>
      <c r="B164" s="22">
        <v>11459</v>
      </c>
      <c r="C164" s="14">
        <v>2014</v>
      </c>
      <c r="D164" s="22" t="s">
        <v>1140</v>
      </c>
      <c r="E164" s="22" t="s">
        <v>1141</v>
      </c>
      <c r="F164" s="14" t="s">
        <v>55</v>
      </c>
      <c r="G164" s="22" t="s">
        <v>1131</v>
      </c>
      <c r="H164" s="29">
        <v>41991</v>
      </c>
      <c r="I164" s="29">
        <v>41992</v>
      </c>
      <c r="J164" s="39"/>
      <c r="K164" s="7" t="str">
        <f t="shared" si="4"/>
        <v>DOWNLOAD</v>
      </c>
      <c r="L164" s="7" t="str">
        <f t="shared" si="5"/>
        <v>CV</v>
      </c>
      <c r="M164" s="1"/>
    </row>
    <row r="165" spans="1:13" ht="13.5">
      <c r="A165" s="40">
        <v>163</v>
      </c>
      <c r="B165" s="22">
        <v>11460</v>
      </c>
      <c r="C165" s="14">
        <v>2014</v>
      </c>
      <c r="D165" s="22" t="s">
        <v>1142</v>
      </c>
      <c r="E165" s="22" t="s">
        <v>1143</v>
      </c>
      <c r="F165" s="14" t="s">
        <v>55</v>
      </c>
      <c r="G165" s="22" t="s">
        <v>1131</v>
      </c>
      <c r="H165" s="29">
        <v>41991</v>
      </c>
      <c r="I165" s="29">
        <v>41992</v>
      </c>
      <c r="J165" s="39"/>
      <c r="K165" s="7" t="str">
        <f t="shared" si="4"/>
        <v>DOWNLOAD</v>
      </c>
      <c r="L165" s="7" t="str">
        <f t="shared" si="5"/>
        <v>CV</v>
      </c>
      <c r="M165" s="1"/>
    </row>
    <row r="166" spans="1:13" ht="27.75">
      <c r="A166" s="40">
        <v>164</v>
      </c>
      <c r="B166" s="22">
        <v>11461</v>
      </c>
      <c r="C166" s="14">
        <v>2014</v>
      </c>
      <c r="D166" s="22" t="s">
        <v>311</v>
      </c>
      <c r="E166" s="22" t="s">
        <v>896</v>
      </c>
      <c r="F166" s="14" t="s">
        <v>846</v>
      </c>
      <c r="G166" s="22" t="s">
        <v>1045</v>
      </c>
      <c r="H166" s="29">
        <v>42021</v>
      </c>
      <c r="I166" s="29">
        <v>42021</v>
      </c>
      <c r="J166" s="39">
        <v>78</v>
      </c>
      <c r="K166" s="7" t="str">
        <f t="shared" si="4"/>
        <v>DOWNLOAD</v>
      </c>
      <c r="L166" s="7" t="str">
        <f t="shared" si="5"/>
        <v>CV</v>
      </c>
      <c r="M166" s="1"/>
    </row>
    <row r="167" spans="1:13" ht="27.75">
      <c r="A167" s="40">
        <v>165</v>
      </c>
      <c r="B167" s="22">
        <v>11462</v>
      </c>
      <c r="C167" s="14">
        <v>2014</v>
      </c>
      <c r="D167" s="22" t="s">
        <v>885</v>
      </c>
      <c r="E167" s="22" t="s">
        <v>1124</v>
      </c>
      <c r="F167" s="14" t="s">
        <v>861</v>
      </c>
      <c r="G167" s="22" t="s">
        <v>1045</v>
      </c>
      <c r="H167" s="29">
        <v>42021</v>
      </c>
      <c r="I167" s="29">
        <v>42021</v>
      </c>
      <c r="J167" s="39">
        <v>156</v>
      </c>
      <c r="K167" s="7" t="str">
        <f t="shared" si="4"/>
        <v>DOWNLOAD</v>
      </c>
      <c r="L167" s="7" t="str">
        <f t="shared" si="5"/>
        <v>CV</v>
      </c>
      <c r="M167" s="1"/>
    </row>
    <row r="168" spans="1:13" ht="27.75">
      <c r="A168" s="40">
        <v>166</v>
      </c>
      <c r="B168" s="22">
        <v>11463</v>
      </c>
      <c r="C168" s="14">
        <v>2014</v>
      </c>
      <c r="D168" s="22" t="s">
        <v>1144</v>
      </c>
      <c r="E168" s="22" t="s">
        <v>1145</v>
      </c>
      <c r="F168" s="14" t="s">
        <v>861</v>
      </c>
      <c r="G168" s="22" t="s">
        <v>1045</v>
      </c>
      <c r="H168" s="29">
        <v>42021</v>
      </c>
      <c r="I168" s="29">
        <v>42021</v>
      </c>
      <c r="J168" s="39">
        <v>156</v>
      </c>
      <c r="K168" s="7" t="str">
        <f t="shared" si="4"/>
        <v>DOWNLOAD</v>
      </c>
      <c r="L168" s="7" t="str">
        <f t="shared" si="5"/>
        <v>CV</v>
      </c>
      <c r="M168" s="1"/>
    </row>
    <row r="169" spans="1:13" ht="27.75">
      <c r="A169" s="40">
        <v>167</v>
      </c>
      <c r="B169" s="22">
        <v>11464</v>
      </c>
      <c r="C169" s="14">
        <v>2014</v>
      </c>
      <c r="D169" s="22" t="s">
        <v>1146</v>
      </c>
      <c r="E169" s="22" t="s">
        <v>18</v>
      </c>
      <c r="F169" s="14" t="s">
        <v>861</v>
      </c>
      <c r="G169" s="22" t="s">
        <v>1045</v>
      </c>
      <c r="H169" s="29">
        <v>42021</v>
      </c>
      <c r="I169" s="29">
        <v>42021</v>
      </c>
      <c r="J169" s="39">
        <v>156</v>
      </c>
      <c r="K169" s="7" t="str">
        <f t="shared" si="4"/>
        <v>DOWNLOAD</v>
      </c>
      <c r="L169" s="7" t="str">
        <f t="shared" si="5"/>
        <v>CV</v>
      </c>
      <c r="M169" s="1"/>
    </row>
    <row r="170" spans="1:13" ht="13.5">
      <c r="A170" s="40">
        <v>168</v>
      </c>
      <c r="B170" s="22">
        <v>11544</v>
      </c>
      <c r="C170" s="14">
        <v>2014</v>
      </c>
      <c r="D170" s="22" t="s">
        <v>1147</v>
      </c>
      <c r="E170" s="22" t="s">
        <v>313</v>
      </c>
      <c r="F170" s="14" t="s">
        <v>813</v>
      </c>
      <c r="G170" s="22" t="s">
        <v>1148</v>
      </c>
      <c r="H170" s="29">
        <v>41975</v>
      </c>
      <c r="I170" s="29">
        <v>41975</v>
      </c>
      <c r="J170" s="39">
        <v>700</v>
      </c>
      <c r="K170" s="7" t="str">
        <f t="shared" si="4"/>
        <v>DOWNLOAD</v>
      </c>
      <c r="L170" s="7" t="str">
        <f t="shared" si="5"/>
        <v>CV</v>
      </c>
      <c r="M170" s="1"/>
    </row>
    <row r="171" spans="1:13" ht="13.5">
      <c r="A171" s="40">
        <v>169</v>
      </c>
      <c r="B171" s="22">
        <v>11545</v>
      </c>
      <c r="C171" s="14">
        <v>2014</v>
      </c>
      <c r="D171" s="22" t="s">
        <v>1149</v>
      </c>
      <c r="E171" s="22" t="s">
        <v>181</v>
      </c>
      <c r="F171" s="14" t="s">
        <v>813</v>
      </c>
      <c r="G171" s="22" t="s">
        <v>1150</v>
      </c>
      <c r="H171" s="29">
        <v>41975</v>
      </c>
      <c r="I171" s="29">
        <v>41975</v>
      </c>
      <c r="J171" s="39">
        <v>700</v>
      </c>
      <c r="K171" s="7" t="str">
        <f t="shared" si="4"/>
        <v>DOWNLOAD</v>
      </c>
      <c r="L171" s="7" t="str">
        <f t="shared" si="5"/>
        <v>CV</v>
      </c>
      <c r="M171" s="1"/>
    </row>
    <row r="172" spans="1:13" ht="27.75">
      <c r="A172" s="40">
        <v>170</v>
      </c>
      <c r="B172" s="22">
        <v>11654</v>
      </c>
      <c r="C172" s="14">
        <v>2014</v>
      </c>
      <c r="D172" s="22" t="s">
        <v>1151</v>
      </c>
      <c r="E172" s="22" t="s">
        <v>1152</v>
      </c>
      <c r="F172" s="14" t="s">
        <v>55</v>
      </c>
      <c r="G172" s="22" t="s">
        <v>1105</v>
      </c>
      <c r="H172" s="29">
        <v>41978</v>
      </c>
      <c r="I172" s="29">
        <v>41978</v>
      </c>
      <c r="J172" s="39" t="s">
        <v>241</v>
      </c>
      <c r="K172" s="7" t="str">
        <f t="shared" si="4"/>
        <v>DOWNLOAD</v>
      </c>
      <c r="L172" s="7" t="str">
        <f t="shared" si="5"/>
        <v>CV</v>
      </c>
      <c r="M172" s="1"/>
    </row>
    <row r="173" spans="1:13" ht="27.75">
      <c r="A173" s="40">
        <v>171</v>
      </c>
      <c r="B173" s="22">
        <v>11657</v>
      </c>
      <c r="C173" s="14">
        <v>2014</v>
      </c>
      <c r="D173" s="22" t="s">
        <v>1053</v>
      </c>
      <c r="E173" s="22" t="s">
        <v>46</v>
      </c>
      <c r="F173" s="14" t="s">
        <v>1153</v>
      </c>
      <c r="G173" s="22" t="s">
        <v>1054</v>
      </c>
      <c r="H173" s="29">
        <v>41986</v>
      </c>
      <c r="I173" s="29">
        <v>41986</v>
      </c>
      <c r="J173" s="39">
        <v>245</v>
      </c>
      <c r="K173" s="7" t="str">
        <f t="shared" si="4"/>
        <v>DOWNLOAD</v>
      </c>
      <c r="L173" s="7" t="str">
        <f t="shared" si="5"/>
        <v>CV</v>
      </c>
      <c r="M173" s="1"/>
    </row>
    <row r="174" spans="1:13" ht="27.75">
      <c r="A174" s="40">
        <v>172</v>
      </c>
      <c r="B174" s="22">
        <v>11658</v>
      </c>
      <c r="C174" s="14">
        <v>2014</v>
      </c>
      <c r="D174" s="22" t="s">
        <v>1154</v>
      </c>
      <c r="E174" s="22" t="s">
        <v>46</v>
      </c>
      <c r="F174" s="14" t="s">
        <v>1155</v>
      </c>
      <c r="G174" s="22" t="s">
        <v>1054</v>
      </c>
      <c r="H174" s="29">
        <v>41993</v>
      </c>
      <c r="I174" s="29">
        <v>42021</v>
      </c>
      <c r="J174" s="39">
        <v>490</v>
      </c>
      <c r="K174" s="7" t="str">
        <f t="shared" si="4"/>
        <v>DOWNLOAD</v>
      </c>
      <c r="L174" s="7" t="str">
        <f t="shared" si="5"/>
        <v>CV</v>
      </c>
      <c r="M174" s="1"/>
    </row>
    <row r="175" spans="1:13" ht="13.5">
      <c r="A175" s="40">
        <v>173</v>
      </c>
      <c r="B175" s="22">
        <v>11659</v>
      </c>
      <c r="C175" s="14">
        <v>2014</v>
      </c>
      <c r="D175" s="22" t="s">
        <v>1156</v>
      </c>
      <c r="E175" s="22" t="s">
        <v>44</v>
      </c>
      <c r="F175" s="14" t="s">
        <v>1157</v>
      </c>
      <c r="G175" s="22" t="s">
        <v>1051</v>
      </c>
      <c r="H175" s="29">
        <v>41978</v>
      </c>
      <c r="I175" s="29">
        <v>41978</v>
      </c>
      <c r="J175" s="39">
        <v>700</v>
      </c>
      <c r="K175" s="7" t="str">
        <f t="shared" si="4"/>
        <v>DOWNLOAD</v>
      </c>
      <c r="L175" s="7" t="str">
        <f t="shared" si="5"/>
        <v>CV</v>
      </c>
      <c r="M175" s="1"/>
    </row>
    <row r="176" spans="1:13" ht="55.5">
      <c r="A176" s="40">
        <v>174</v>
      </c>
      <c r="B176" s="22">
        <v>11682</v>
      </c>
      <c r="C176" s="14">
        <v>2014</v>
      </c>
      <c r="D176" s="22" t="s">
        <v>1158</v>
      </c>
      <c r="E176" s="22" t="s">
        <v>1122</v>
      </c>
      <c r="F176" s="14" t="s">
        <v>1159</v>
      </c>
      <c r="G176" s="22" t="s">
        <v>1102</v>
      </c>
      <c r="H176" s="29">
        <v>41977</v>
      </c>
      <c r="I176" s="29">
        <v>41977</v>
      </c>
      <c r="J176" s="39">
        <v>350</v>
      </c>
      <c r="K176" s="7" t="str">
        <f t="shared" si="4"/>
        <v>DOWNLOAD</v>
      </c>
      <c r="L176" s="7" t="str">
        <f t="shared" si="5"/>
        <v>CV</v>
      </c>
      <c r="M176" s="1"/>
    </row>
    <row r="177" spans="1:13" ht="13.5">
      <c r="A177" s="40">
        <v>175</v>
      </c>
      <c r="B177" s="22">
        <v>11683</v>
      </c>
      <c r="C177" s="14">
        <v>2014</v>
      </c>
      <c r="D177" s="22" t="s">
        <v>1160</v>
      </c>
      <c r="E177" s="22" t="s">
        <v>336</v>
      </c>
      <c r="F177" s="14" t="s">
        <v>813</v>
      </c>
      <c r="G177" s="22" t="s">
        <v>333</v>
      </c>
      <c r="H177" s="29">
        <v>41983</v>
      </c>
      <c r="I177" s="29">
        <v>41983</v>
      </c>
      <c r="J177" s="39">
        <v>700</v>
      </c>
      <c r="K177" s="7" t="str">
        <f t="shared" si="4"/>
        <v>DOWNLOAD</v>
      </c>
      <c r="L177" s="7" t="str">
        <f t="shared" si="5"/>
        <v>CV</v>
      </c>
      <c r="M177" s="1"/>
    </row>
    <row r="178" spans="1:13" ht="13.5">
      <c r="A178" s="40">
        <v>176</v>
      </c>
      <c r="B178" s="22">
        <v>11684</v>
      </c>
      <c r="C178" s="14">
        <v>2014</v>
      </c>
      <c r="D178" s="22" t="s">
        <v>58</v>
      </c>
      <c r="E178" s="22" t="s">
        <v>1161</v>
      </c>
      <c r="F178" s="14" t="s">
        <v>1128</v>
      </c>
      <c r="G178" s="22" t="s">
        <v>333</v>
      </c>
      <c r="H178" s="29">
        <v>41984</v>
      </c>
      <c r="I178" s="29">
        <v>41985</v>
      </c>
      <c r="J178" s="39">
        <v>1400</v>
      </c>
      <c r="K178" s="7" t="str">
        <f t="shared" si="4"/>
        <v>DOWNLOAD</v>
      </c>
      <c r="L178" s="7" t="str">
        <f t="shared" si="5"/>
        <v>CV</v>
      </c>
      <c r="M178" s="1"/>
    </row>
    <row r="179" spans="1:13" ht="27.75">
      <c r="A179" s="40">
        <v>177</v>
      </c>
      <c r="B179" s="22">
        <v>11685</v>
      </c>
      <c r="C179" s="14">
        <v>2014</v>
      </c>
      <c r="D179" s="22" t="s">
        <v>259</v>
      </c>
      <c r="E179" s="22" t="s">
        <v>13</v>
      </c>
      <c r="F179" s="22" t="s">
        <v>1162</v>
      </c>
      <c r="G179" s="22" t="s">
        <v>1163</v>
      </c>
      <c r="H179" s="29">
        <v>41982</v>
      </c>
      <c r="I179" s="29">
        <v>41983</v>
      </c>
      <c r="J179" s="39">
        <v>1175</v>
      </c>
      <c r="K179" s="7" t="str">
        <f t="shared" si="4"/>
        <v>DOWNLOAD</v>
      </c>
      <c r="L179" s="7" t="str">
        <f t="shared" si="5"/>
        <v>CV</v>
      </c>
      <c r="M179" s="1"/>
    </row>
    <row r="180" spans="1:13" ht="27.75">
      <c r="A180" s="40">
        <v>178</v>
      </c>
      <c r="B180" s="22">
        <v>11686</v>
      </c>
      <c r="C180" s="14">
        <v>2014</v>
      </c>
      <c r="D180" s="22" t="s">
        <v>259</v>
      </c>
      <c r="E180" s="22" t="s">
        <v>13</v>
      </c>
      <c r="F180" s="22" t="s">
        <v>1162</v>
      </c>
      <c r="G180" s="22" t="s">
        <v>1163</v>
      </c>
      <c r="H180" s="29">
        <v>41984</v>
      </c>
      <c r="I180" s="29">
        <v>41985</v>
      </c>
      <c r="J180" s="39">
        <v>1175</v>
      </c>
      <c r="K180" s="7" t="str">
        <f t="shared" si="4"/>
        <v>DOWNLOAD</v>
      </c>
      <c r="L180" s="7" t="str">
        <f t="shared" si="5"/>
        <v>CV</v>
      </c>
      <c r="M180" s="1"/>
    </row>
  </sheetData>
  <sheetProtection/>
  <mergeCells count="1">
    <mergeCell ref="A1:M1"/>
  </mergeCells>
  <printOptions horizontalCentered="1" verticalCentered="1"/>
  <pageMargins left="0" right="0" top="0" bottom="0" header="0" footer="0"/>
  <pageSetup orientation="landscape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1:CL65"/>
  <sheetViews>
    <sheetView zoomScaleSheetLayoutView="90" workbookViewId="0" topLeftCell="A1">
      <pane ySplit="2" topLeftCell="BM10" activePane="bottomLeft" state="frozen"/>
      <selection pane="topLeft" activeCell="N10" sqref="N10"/>
      <selection pane="bottomLeft" activeCell="L2" sqref="L1:L65536"/>
    </sheetView>
  </sheetViews>
  <sheetFormatPr defaultColWidth="8.8515625" defaultRowHeight="15"/>
  <cols>
    <col min="1" max="1" width="4.00390625" style="0" bestFit="1" customWidth="1"/>
    <col min="2" max="2" width="12.140625" style="0" bestFit="1" customWidth="1"/>
    <col min="3" max="3" width="6.00390625" style="0" bestFit="1" customWidth="1"/>
    <col min="4" max="4" width="11.140625" style="23" bestFit="1" customWidth="1"/>
    <col min="5" max="5" width="14.8515625" style="23" bestFit="1" customWidth="1"/>
    <col min="6" max="6" width="36.421875" style="23" bestFit="1" customWidth="1"/>
    <col min="7" max="7" width="60.7109375" style="23" bestFit="1" customWidth="1"/>
    <col min="8" max="8" width="14.7109375" style="8" bestFit="1" customWidth="1"/>
    <col min="9" max="9" width="12.7109375" style="8" bestFit="1" customWidth="1"/>
    <col min="10" max="10" width="22.421875" style="8" bestFit="1" customWidth="1"/>
    <col min="11" max="11" width="17.28125" style="8" bestFit="1" customWidth="1"/>
    <col min="12" max="12" width="3.28125" style="8" bestFit="1" customWidth="1"/>
    <col min="13" max="13" width="10.00390625" style="0" customWidth="1"/>
  </cols>
  <sheetData>
    <row r="1" spans="1:13" ht="19.5">
      <c r="A1" s="136" t="s">
        <v>802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7.75">
      <c r="A2" s="12" t="s">
        <v>5</v>
      </c>
      <c r="B2" s="12" t="s">
        <v>2</v>
      </c>
      <c r="C2" s="12" t="s">
        <v>3</v>
      </c>
      <c r="D2" s="12" t="s">
        <v>0</v>
      </c>
      <c r="E2" s="12" t="s">
        <v>1</v>
      </c>
      <c r="F2" s="11" t="s">
        <v>35</v>
      </c>
      <c r="G2" s="12" t="s">
        <v>4</v>
      </c>
      <c r="H2" s="12" t="s">
        <v>65</v>
      </c>
      <c r="I2" s="12" t="s">
        <v>66</v>
      </c>
      <c r="J2" s="11" t="s">
        <v>33</v>
      </c>
      <c r="K2" s="11" t="s">
        <v>34</v>
      </c>
      <c r="L2" s="11" t="s">
        <v>1605</v>
      </c>
      <c r="M2" s="11" t="s">
        <v>43</v>
      </c>
    </row>
    <row r="3" spans="1:13" ht="13.5">
      <c r="A3" s="14">
        <v>1</v>
      </c>
      <c r="B3" s="22">
        <v>11709</v>
      </c>
      <c r="C3" s="14">
        <v>2014</v>
      </c>
      <c r="D3" s="22" t="s">
        <v>1164</v>
      </c>
      <c r="E3" s="22" t="s">
        <v>1165</v>
      </c>
      <c r="F3" s="14" t="s">
        <v>250</v>
      </c>
      <c r="G3" s="41" t="s">
        <v>246</v>
      </c>
      <c r="H3" s="42">
        <v>41976</v>
      </c>
      <c r="I3" s="42">
        <v>41976</v>
      </c>
      <c r="J3" s="100">
        <f>50*8</f>
        <v>400</v>
      </c>
      <c r="K3" s="7" t="str">
        <f>HYPERLINK(CONCATENATE("http://trasparenza.cefpas.it/wp-content/uploads/2014/LETTERE_DOCENTI/2014/dicembre/",B3,"_",D3,"_",LEFT(E3,1),".pdf"),"DOWNLOAD")</f>
        <v>DOWNLOAD</v>
      </c>
      <c r="L3" s="7" t="str">
        <f>HYPERLINK(CONCATENATE("http://trasparenza.cefpas.it/wp-content/uploads/2015/CV_DOCENTI/",D3,"_",E3,"_","CV",".pdf"),"CV")</f>
        <v>CV</v>
      </c>
      <c r="M3" s="1"/>
    </row>
    <row r="4" spans="1:13" s="3" customFormat="1" ht="13.5">
      <c r="A4" s="14">
        <v>2</v>
      </c>
      <c r="B4" s="22">
        <v>11710</v>
      </c>
      <c r="C4" s="14">
        <v>2014</v>
      </c>
      <c r="D4" s="22" t="s">
        <v>249</v>
      </c>
      <c r="E4" s="22" t="s">
        <v>30</v>
      </c>
      <c r="F4" s="14" t="s">
        <v>305</v>
      </c>
      <c r="G4" s="41" t="s">
        <v>246</v>
      </c>
      <c r="H4" s="42">
        <v>41976</v>
      </c>
      <c r="I4" s="42">
        <v>41976</v>
      </c>
      <c r="J4" s="100">
        <f>25*8</f>
        <v>200</v>
      </c>
      <c r="K4" s="7" t="str">
        <f aca="true" t="shared" si="0" ref="K4:K65">HYPERLINK(CONCATENATE("http://trasparenza.cefpas.it/wp-content/uploads/2014/LETTERE_DOCENTI/2014/dicembre/",B4,"_",D4,"_",LEFT(E4,1),".pdf"),"DOWNLOAD")</f>
        <v>DOWNLOAD</v>
      </c>
      <c r="L4" s="7" t="str">
        <f aca="true" t="shared" si="1" ref="L4:L65">HYPERLINK(CONCATENATE("http://trasparenza.cefpas.it/wp-content/uploads/2015/CV_DOCENTI/",D4,"_",E4,"_","CV",".pdf"),"CV")</f>
        <v>CV</v>
      </c>
      <c r="M4" s="2"/>
    </row>
    <row r="5" spans="1:13" s="3" customFormat="1" ht="27.75">
      <c r="A5" s="14">
        <v>3</v>
      </c>
      <c r="B5" s="22">
        <v>11772</v>
      </c>
      <c r="C5" s="14">
        <v>2014</v>
      </c>
      <c r="D5" s="22" t="s">
        <v>1166</v>
      </c>
      <c r="E5" s="22" t="s">
        <v>1167</v>
      </c>
      <c r="F5" s="14" t="s">
        <v>314</v>
      </c>
      <c r="G5" s="41" t="s">
        <v>1168</v>
      </c>
      <c r="H5" s="42">
        <v>41983</v>
      </c>
      <c r="I5" s="42">
        <v>41984</v>
      </c>
      <c r="J5" s="100">
        <v>700</v>
      </c>
      <c r="K5" s="7" t="str">
        <f t="shared" si="0"/>
        <v>DOWNLOAD</v>
      </c>
      <c r="L5" s="7" t="str">
        <f t="shared" si="1"/>
        <v>CV</v>
      </c>
      <c r="M5" s="2"/>
    </row>
    <row r="6" spans="1:13" s="6" customFormat="1" ht="27.75">
      <c r="A6" s="14">
        <v>4</v>
      </c>
      <c r="B6" s="22">
        <v>11773</v>
      </c>
      <c r="C6" s="14">
        <v>2014</v>
      </c>
      <c r="D6" s="22" t="s">
        <v>1169</v>
      </c>
      <c r="E6" s="22" t="s">
        <v>168</v>
      </c>
      <c r="F6" s="14" t="s">
        <v>314</v>
      </c>
      <c r="G6" s="41" t="s">
        <v>1168</v>
      </c>
      <c r="H6" s="42">
        <v>41983</v>
      </c>
      <c r="I6" s="42">
        <v>41984</v>
      </c>
      <c r="J6" s="100">
        <f>80*7</f>
        <v>560</v>
      </c>
      <c r="K6" s="7" t="str">
        <f t="shared" si="0"/>
        <v>DOWNLOAD</v>
      </c>
      <c r="L6" s="7" t="str">
        <f t="shared" si="1"/>
        <v>CV</v>
      </c>
      <c r="M6" s="2"/>
    </row>
    <row r="7" spans="1:13" s="3" customFormat="1" ht="27.75">
      <c r="A7" s="14">
        <v>5</v>
      </c>
      <c r="B7" s="22">
        <v>11774</v>
      </c>
      <c r="C7" s="14">
        <v>2014</v>
      </c>
      <c r="D7" s="22" t="s">
        <v>338</v>
      </c>
      <c r="E7" s="22" t="s">
        <v>53</v>
      </c>
      <c r="F7" s="14" t="s">
        <v>295</v>
      </c>
      <c r="G7" s="22" t="s">
        <v>109</v>
      </c>
      <c r="H7" s="42">
        <v>41990</v>
      </c>
      <c r="I7" s="42">
        <v>41990</v>
      </c>
      <c r="J7" s="100">
        <f>100*8</f>
        <v>800</v>
      </c>
      <c r="K7" s="7" t="str">
        <f t="shared" si="0"/>
        <v>DOWNLOAD</v>
      </c>
      <c r="L7" s="7" t="str">
        <f t="shared" si="1"/>
        <v>CV</v>
      </c>
      <c r="M7" s="2"/>
    </row>
    <row r="8" spans="1:13" s="3" customFormat="1" ht="13.5">
      <c r="A8" s="14">
        <v>6</v>
      </c>
      <c r="B8" s="22">
        <v>11869</v>
      </c>
      <c r="C8" s="14">
        <v>2014</v>
      </c>
      <c r="D8" s="22" t="s">
        <v>980</v>
      </c>
      <c r="E8" s="22" t="s">
        <v>10</v>
      </c>
      <c r="F8" s="14" t="s">
        <v>360</v>
      </c>
      <c r="G8" s="22" t="s">
        <v>1170</v>
      </c>
      <c r="H8" s="42">
        <v>41977</v>
      </c>
      <c r="I8" s="42">
        <v>41977</v>
      </c>
      <c r="J8" s="100">
        <f>4*20</f>
        <v>80</v>
      </c>
      <c r="K8" s="7" t="str">
        <f t="shared" si="0"/>
        <v>DOWNLOAD</v>
      </c>
      <c r="L8" s="7" t="str">
        <f t="shared" si="1"/>
        <v>CV</v>
      </c>
      <c r="M8" s="9"/>
    </row>
    <row r="9" spans="1:13" s="3" customFormat="1" ht="13.5">
      <c r="A9" s="14">
        <v>7</v>
      </c>
      <c r="B9" s="22">
        <v>11962</v>
      </c>
      <c r="C9" s="14">
        <v>2014</v>
      </c>
      <c r="D9" s="22" t="s">
        <v>145</v>
      </c>
      <c r="E9" s="22" t="s">
        <v>379</v>
      </c>
      <c r="F9" s="14" t="s">
        <v>348</v>
      </c>
      <c r="G9" s="22" t="s">
        <v>1163</v>
      </c>
      <c r="H9" s="42">
        <v>41982</v>
      </c>
      <c r="I9" s="42">
        <v>41983</v>
      </c>
      <c r="J9" s="100">
        <f>25.82*3</f>
        <v>77.46000000000001</v>
      </c>
      <c r="K9" s="7" t="str">
        <f t="shared" si="0"/>
        <v>DOWNLOAD</v>
      </c>
      <c r="L9" s="7" t="str">
        <f t="shared" si="1"/>
        <v>CV</v>
      </c>
      <c r="M9" s="9"/>
    </row>
    <row r="10" spans="1:13" s="3" customFormat="1" ht="13.5">
      <c r="A10" s="14">
        <v>8</v>
      </c>
      <c r="B10" s="22">
        <v>11963</v>
      </c>
      <c r="C10" s="14">
        <v>2014</v>
      </c>
      <c r="D10" s="22" t="s">
        <v>1171</v>
      </c>
      <c r="E10" s="22" t="s">
        <v>411</v>
      </c>
      <c r="F10" s="14" t="s">
        <v>314</v>
      </c>
      <c r="G10" s="14" t="s">
        <v>1172</v>
      </c>
      <c r="H10" s="42">
        <v>41988</v>
      </c>
      <c r="I10" s="42">
        <v>41988</v>
      </c>
      <c r="J10" s="100">
        <f>100*7</f>
        <v>700</v>
      </c>
      <c r="K10" s="7" t="str">
        <f t="shared" si="0"/>
        <v>DOWNLOAD</v>
      </c>
      <c r="L10" s="7" t="str">
        <f t="shared" si="1"/>
        <v>CV</v>
      </c>
      <c r="M10" s="9"/>
    </row>
    <row r="11" spans="1:13" s="3" customFormat="1" ht="13.5">
      <c r="A11" s="14">
        <v>9</v>
      </c>
      <c r="B11" s="22">
        <v>11964</v>
      </c>
      <c r="C11" s="14">
        <v>2014</v>
      </c>
      <c r="D11" s="22" t="s">
        <v>1171</v>
      </c>
      <c r="E11" s="22" t="s">
        <v>411</v>
      </c>
      <c r="F11" s="14" t="s">
        <v>314</v>
      </c>
      <c r="G11" s="14" t="s">
        <v>1173</v>
      </c>
      <c r="H11" s="42">
        <v>41989</v>
      </c>
      <c r="I11" s="42">
        <v>41989</v>
      </c>
      <c r="J11" s="100">
        <v>700</v>
      </c>
      <c r="K11" s="7" t="str">
        <f t="shared" si="0"/>
        <v>DOWNLOAD</v>
      </c>
      <c r="L11" s="7" t="str">
        <f t="shared" si="1"/>
        <v>CV</v>
      </c>
      <c r="M11" s="9"/>
    </row>
    <row r="12" spans="1:13" s="3" customFormat="1" ht="27.75">
      <c r="A12" s="14">
        <v>10</v>
      </c>
      <c r="B12" s="22">
        <v>11965</v>
      </c>
      <c r="C12" s="14">
        <v>2014</v>
      </c>
      <c r="D12" s="22" t="s">
        <v>19</v>
      </c>
      <c r="E12" s="22" t="s">
        <v>53</v>
      </c>
      <c r="F12" s="14" t="s">
        <v>295</v>
      </c>
      <c r="G12" s="22" t="s">
        <v>161</v>
      </c>
      <c r="H12" s="42">
        <v>41990</v>
      </c>
      <c r="I12" s="42">
        <v>41990</v>
      </c>
      <c r="J12" s="100">
        <v>800</v>
      </c>
      <c r="K12" s="7" t="str">
        <f t="shared" si="0"/>
        <v>DOWNLOAD</v>
      </c>
      <c r="L12" s="7" t="str">
        <f t="shared" si="1"/>
        <v>CV</v>
      </c>
      <c r="M12" s="9"/>
    </row>
    <row r="13" spans="1:13" s="3" customFormat="1" ht="27.75">
      <c r="A13" s="14">
        <v>11</v>
      </c>
      <c r="B13" s="22">
        <v>11966</v>
      </c>
      <c r="C13" s="14">
        <v>2014</v>
      </c>
      <c r="D13" s="22" t="s">
        <v>19</v>
      </c>
      <c r="E13" s="22" t="s">
        <v>53</v>
      </c>
      <c r="F13" s="14" t="s">
        <v>295</v>
      </c>
      <c r="G13" s="22" t="s">
        <v>161</v>
      </c>
      <c r="H13" s="42">
        <v>41991</v>
      </c>
      <c r="I13" s="42">
        <v>41991</v>
      </c>
      <c r="J13" s="100">
        <v>800</v>
      </c>
      <c r="K13" s="7" t="str">
        <f t="shared" si="0"/>
        <v>DOWNLOAD</v>
      </c>
      <c r="L13" s="7" t="str">
        <f t="shared" si="1"/>
        <v>CV</v>
      </c>
      <c r="M13" s="2"/>
    </row>
    <row r="14" spans="1:13" s="3" customFormat="1" ht="27.75">
      <c r="A14" s="14">
        <v>12</v>
      </c>
      <c r="B14" s="22">
        <v>11967</v>
      </c>
      <c r="C14" s="14">
        <v>2014</v>
      </c>
      <c r="D14" s="22" t="s">
        <v>1021</v>
      </c>
      <c r="E14" s="22" t="s">
        <v>223</v>
      </c>
      <c r="F14" s="14" t="s">
        <v>908</v>
      </c>
      <c r="G14" s="22" t="s">
        <v>1174</v>
      </c>
      <c r="H14" s="42">
        <v>41990</v>
      </c>
      <c r="I14" s="42">
        <v>41990</v>
      </c>
      <c r="J14" s="100">
        <v>200</v>
      </c>
      <c r="K14" s="7" t="str">
        <f t="shared" si="0"/>
        <v>DOWNLOAD</v>
      </c>
      <c r="L14" s="7" t="str">
        <f t="shared" si="1"/>
        <v>CV</v>
      </c>
      <c r="M14" s="2"/>
    </row>
    <row r="15" spans="1:13" ht="27.75">
      <c r="A15" s="14">
        <v>13</v>
      </c>
      <c r="B15" s="22">
        <v>11968</v>
      </c>
      <c r="C15" s="14">
        <v>2014</v>
      </c>
      <c r="D15" s="22" t="s">
        <v>49</v>
      </c>
      <c r="E15" s="22" t="s">
        <v>50</v>
      </c>
      <c r="F15" s="41" t="s">
        <v>1175</v>
      </c>
      <c r="G15" s="22" t="s">
        <v>1176</v>
      </c>
      <c r="H15" s="42">
        <v>41990</v>
      </c>
      <c r="I15" s="42">
        <v>41990</v>
      </c>
      <c r="J15" s="100">
        <v>550</v>
      </c>
      <c r="K15" s="7" t="str">
        <f t="shared" si="0"/>
        <v>DOWNLOAD</v>
      </c>
      <c r="L15" s="7" t="str">
        <f t="shared" si="1"/>
        <v>CV</v>
      </c>
      <c r="M15" s="2"/>
    </row>
    <row r="16" spans="1:13" ht="13.5">
      <c r="A16" s="14">
        <v>14</v>
      </c>
      <c r="B16" s="22">
        <v>11970</v>
      </c>
      <c r="C16" s="14">
        <v>2014</v>
      </c>
      <c r="D16" s="22" t="s">
        <v>9</v>
      </c>
      <c r="E16" s="22" t="s">
        <v>87</v>
      </c>
      <c r="F16" s="14" t="s">
        <v>250</v>
      </c>
      <c r="G16" s="41" t="s">
        <v>246</v>
      </c>
      <c r="H16" s="42">
        <v>41984</v>
      </c>
      <c r="I16" s="42">
        <v>41984</v>
      </c>
      <c r="J16" s="100">
        <v>400</v>
      </c>
      <c r="K16" s="7" t="str">
        <f t="shared" si="0"/>
        <v>DOWNLOAD</v>
      </c>
      <c r="L16" s="7" t="str">
        <f t="shared" si="1"/>
        <v>CV</v>
      </c>
      <c r="M16" s="2"/>
    </row>
    <row r="17" spans="1:13" ht="27.75">
      <c r="A17" s="14">
        <v>15</v>
      </c>
      <c r="B17" s="22">
        <v>11992</v>
      </c>
      <c r="C17" s="14">
        <v>2014</v>
      </c>
      <c r="D17" s="22" t="s">
        <v>1177</v>
      </c>
      <c r="E17" s="22" t="s">
        <v>18</v>
      </c>
      <c r="F17" s="14" t="s">
        <v>908</v>
      </c>
      <c r="G17" s="22" t="s">
        <v>1174</v>
      </c>
      <c r="H17" s="42">
        <v>41990</v>
      </c>
      <c r="I17" s="42">
        <v>41990</v>
      </c>
      <c r="J17" s="100">
        <v>200</v>
      </c>
      <c r="K17" s="7" t="str">
        <f t="shared" si="0"/>
        <v>DOWNLOAD</v>
      </c>
      <c r="L17" s="7" t="str">
        <f t="shared" si="1"/>
        <v>CV</v>
      </c>
      <c r="M17" s="2"/>
    </row>
    <row r="18" spans="1:13" ht="13.5">
      <c r="A18" s="14">
        <v>16</v>
      </c>
      <c r="B18" s="22">
        <v>12197</v>
      </c>
      <c r="C18" s="14">
        <v>2014</v>
      </c>
      <c r="D18" s="22" t="s">
        <v>1178</v>
      </c>
      <c r="E18" s="22" t="s">
        <v>1179</v>
      </c>
      <c r="F18" s="14" t="s">
        <v>1180</v>
      </c>
      <c r="G18" s="14" t="s">
        <v>1181</v>
      </c>
      <c r="H18" s="42">
        <v>41991</v>
      </c>
      <c r="I18" s="42">
        <v>41991</v>
      </c>
      <c r="J18" s="100">
        <v>100</v>
      </c>
      <c r="K18" s="7" t="str">
        <f t="shared" si="0"/>
        <v>DOWNLOAD</v>
      </c>
      <c r="L18" s="7" t="str">
        <f t="shared" si="1"/>
        <v>CV</v>
      </c>
      <c r="M18" s="2"/>
    </row>
    <row r="19" spans="1:13" ht="27.75">
      <c r="A19" s="14">
        <v>17</v>
      </c>
      <c r="B19" s="22">
        <v>12198</v>
      </c>
      <c r="C19" s="14">
        <v>2014</v>
      </c>
      <c r="D19" s="22" t="s">
        <v>1182</v>
      </c>
      <c r="E19" s="22" t="s">
        <v>1183</v>
      </c>
      <c r="F19" s="14" t="s">
        <v>1180</v>
      </c>
      <c r="G19" s="14" t="s">
        <v>1181</v>
      </c>
      <c r="H19" s="42">
        <v>41991</v>
      </c>
      <c r="I19" s="42">
        <v>41991</v>
      </c>
      <c r="J19" s="100">
        <v>100</v>
      </c>
      <c r="K19" s="7" t="str">
        <f t="shared" si="0"/>
        <v>DOWNLOAD</v>
      </c>
      <c r="L19" s="7" t="str">
        <f t="shared" si="1"/>
        <v>CV</v>
      </c>
      <c r="M19" s="2"/>
    </row>
    <row r="20" spans="1:13" ht="13.5">
      <c r="A20" s="14">
        <v>18</v>
      </c>
      <c r="B20" s="22">
        <v>12216</v>
      </c>
      <c r="C20" s="14">
        <v>2014</v>
      </c>
      <c r="D20" s="22" t="s">
        <v>52</v>
      </c>
      <c r="E20" s="22" t="s">
        <v>53</v>
      </c>
      <c r="F20" s="14" t="s">
        <v>424</v>
      </c>
      <c r="G20" s="14" t="s">
        <v>1184</v>
      </c>
      <c r="H20" s="42">
        <v>42032</v>
      </c>
      <c r="I20" s="42">
        <v>42089</v>
      </c>
      <c r="J20" s="100">
        <v>150</v>
      </c>
      <c r="K20" s="7" t="str">
        <f t="shared" si="0"/>
        <v>DOWNLOAD</v>
      </c>
      <c r="L20" s="7" t="str">
        <f t="shared" si="1"/>
        <v>CV</v>
      </c>
      <c r="M20" s="2"/>
    </row>
    <row r="21" spans="1:13" ht="13.5">
      <c r="A21" s="14">
        <v>19</v>
      </c>
      <c r="B21" s="22">
        <v>12304</v>
      </c>
      <c r="C21" s="14">
        <v>2014</v>
      </c>
      <c r="D21" s="22" t="s">
        <v>1185</v>
      </c>
      <c r="E21" s="22" t="s">
        <v>7</v>
      </c>
      <c r="F21" s="14" t="s">
        <v>424</v>
      </c>
      <c r="G21" s="22" t="s">
        <v>1186</v>
      </c>
      <c r="H21" s="42">
        <v>41989</v>
      </c>
      <c r="I21" s="42">
        <v>41989</v>
      </c>
      <c r="J21" s="100" t="s">
        <v>241</v>
      </c>
      <c r="K21" s="7" t="str">
        <f t="shared" si="0"/>
        <v>DOWNLOAD</v>
      </c>
      <c r="L21" s="7" t="str">
        <f t="shared" si="1"/>
        <v>CV</v>
      </c>
      <c r="M21" s="2"/>
    </row>
    <row r="22" spans="1:13" ht="13.5">
      <c r="A22" s="14">
        <v>20</v>
      </c>
      <c r="B22" s="22">
        <v>12305</v>
      </c>
      <c r="C22" s="14">
        <v>2014</v>
      </c>
      <c r="D22" s="22" t="s">
        <v>1187</v>
      </c>
      <c r="E22" s="22" t="s">
        <v>1188</v>
      </c>
      <c r="F22" s="14" t="s">
        <v>908</v>
      </c>
      <c r="G22" s="22" t="s">
        <v>1186</v>
      </c>
      <c r="H22" s="42">
        <v>41989</v>
      </c>
      <c r="I22" s="42">
        <v>41989</v>
      </c>
      <c r="J22" s="100" t="s">
        <v>241</v>
      </c>
      <c r="K22" s="7" t="str">
        <f t="shared" si="0"/>
        <v>DOWNLOAD</v>
      </c>
      <c r="L22" s="7" t="str">
        <f t="shared" si="1"/>
        <v>CV</v>
      </c>
      <c r="M22" s="2"/>
    </row>
    <row r="23" spans="1:13" ht="13.5">
      <c r="A23" s="14">
        <v>21</v>
      </c>
      <c r="B23" s="22">
        <v>12306</v>
      </c>
      <c r="C23" s="14">
        <v>2014</v>
      </c>
      <c r="D23" s="22" t="s">
        <v>1189</v>
      </c>
      <c r="E23" s="22" t="s">
        <v>313</v>
      </c>
      <c r="F23" s="14" t="s">
        <v>255</v>
      </c>
      <c r="G23" s="22" t="s">
        <v>1186</v>
      </c>
      <c r="H23" s="42">
        <v>41989</v>
      </c>
      <c r="I23" s="42">
        <v>41989</v>
      </c>
      <c r="J23" s="100" t="s">
        <v>241</v>
      </c>
      <c r="K23" s="7" t="str">
        <f t="shared" si="0"/>
        <v>DOWNLOAD</v>
      </c>
      <c r="L23" s="7" t="str">
        <f t="shared" si="1"/>
        <v>CV</v>
      </c>
      <c r="M23" s="2"/>
    </row>
    <row r="24" spans="1:13" ht="13.5">
      <c r="A24" s="14">
        <v>22</v>
      </c>
      <c r="B24" s="22">
        <v>12307</v>
      </c>
      <c r="C24" s="14">
        <v>2014</v>
      </c>
      <c r="D24" s="22" t="s">
        <v>124</v>
      </c>
      <c r="E24" s="22" t="s">
        <v>125</v>
      </c>
      <c r="F24" s="14" t="s">
        <v>370</v>
      </c>
      <c r="G24" s="22" t="s">
        <v>1186</v>
      </c>
      <c r="H24" s="42">
        <v>41989</v>
      </c>
      <c r="I24" s="42">
        <v>41989</v>
      </c>
      <c r="J24" s="100" t="s">
        <v>241</v>
      </c>
      <c r="K24" s="7" t="str">
        <f t="shared" si="0"/>
        <v>DOWNLOAD</v>
      </c>
      <c r="L24" s="7" t="str">
        <f t="shared" si="1"/>
        <v>CV</v>
      </c>
      <c r="M24" s="2"/>
    </row>
    <row r="25" spans="1:13" ht="27.75">
      <c r="A25" s="14">
        <v>23</v>
      </c>
      <c r="B25" s="22">
        <v>12308</v>
      </c>
      <c r="C25" s="14">
        <v>2014</v>
      </c>
      <c r="D25" s="22" t="s">
        <v>1190</v>
      </c>
      <c r="E25" s="22" t="s">
        <v>252</v>
      </c>
      <c r="F25" s="14" t="s">
        <v>370</v>
      </c>
      <c r="G25" s="22" t="s">
        <v>1186</v>
      </c>
      <c r="H25" s="42">
        <v>41989</v>
      </c>
      <c r="I25" s="42">
        <v>41989</v>
      </c>
      <c r="J25" s="100" t="s">
        <v>241</v>
      </c>
      <c r="K25" s="7" t="str">
        <f t="shared" si="0"/>
        <v>DOWNLOAD</v>
      </c>
      <c r="L25" s="7" t="str">
        <f t="shared" si="1"/>
        <v>CV</v>
      </c>
      <c r="M25" s="2"/>
    </row>
    <row r="26" spans="1:13" ht="13.5">
      <c r="A26" s="14">
        <v>24</v>
      </c>
      <c r="B26" s="22">
        <v>12309</v>
      </c>
      <c r="C26" s="14">
        <v>2014</v>
      </c>
      <c r="D26" s="22" t="s">
        <v>1154</v>
      </c>
      <c r="E26" s="22" t="s">
        <v>151</v>
      </c>
      <c r="F26" s="14" t="s">
        <v>370</v>
      </c>
      <c r="G26" s="22" t="s">
        <v>1186</v>
      </c>
      <c r="H26" s="42">
        <v>41989</v>
      </c>
      <c r="I26" s="42">
        <v>41989</v>
      </c>
      <c r="J26" s="100" t="s">
        <v>241</v>
      </c>
      <c r="K26" s="7" t="str">
        <f t="shared" si="0"/>
        <v>DOWNLOAD</v>
      </c>
      <c r="L26" s="7" t="str">
        <f t="shared" si="1"/>
        <v>CV</v>
      </c>
      <c r="M26" s="2"/>
    </row>
    <row r="27" spans="1:13" ht="13.5">
      <c r="A27" s="14">
        <v>25</v>
      </c>
      <c r="B27" s="22">
        <v>12310</v>
      </c>
      <c r="C27" s="14">
        <v>2014</v>
      </c>
      <c r="D27" s="22" t="s">
        <v>1191</v>
      </c>
      <c r="E27" s="22" t="s">
        <v>53</v>
      </c>
      <c r="F27" s="14" t="s">
        <v>370</v>
      </c>
      <c r="G27" s="22" t="s">
        <v>1186</v>
      </c>
      <c r="H27" s="42">
        <v>41989</v>
      </c>
      <c r="I27" s="42">
        <v>41989</v>
      </c>
      <c r="J27" s="101" t="s">
        <v>241</v>
      </c>
      <c r="K27" s="7" t="str">
        <f t="shared" si="0"/>
        <v>DOWNLOAD</v>
      </c>
      <c r="L27" s="7" t="str">
        <f t="shared" si="1"/>
        <v>CV</v>
      </c>
      <c r="M27" s="2"/>
    </row>
    <row r="28" spans="1:13" ht="27.75">
      <c r="A28" s="14">
        <v>26</v>
      </c>
      <c r="B28" s="22">
        <v>12368</v>
      </c>
      <c r="C28" s="14">
        <v>2014</v>
      </c>
      <c r="D28" s="22" t="s">
        <v>1192</v>
      </c>
      <c r="E28" s="22" t="s">
        <v>116</v>
      </c>
      <c r="F28" s="14" t="s">
        <v>236</v>
      </c>
      <c r="G28" s="22" t="s">
        <v>1193</v>
      </c>
      <c r="H28" s="42">
        <v>41991</v>
      </c>
      <c r="I28" s="42">
        <v>41992</v>
      </c>
      <c r="J28" s="101">
        <v>250</v>
      </c>
      <c r="K28" s="7" t="str">
        <f t="shared" si="0"/>
        <v>DOWNLOAD</v>
      </c>
      <c r="L28" s="7" t="str">
        <f t="shared" si="1"/>
        <v>CV</v>
      </c>
      <c r="M28" s="2"/>
    </row>
    <row r="29" spans="1:13" ht="13.5">
      <c r="A29" s="14">
        <v>27</v>
      </c>
      <c r="B29" s="22">
        <v>12381</v>
      </c>
      <c r="C29" s="14">
        <v>2014</v>
      </c>
      <c r="D29" s="22" t="s">
        <v>1183</v>
      </c>
      <c r="E29" s="22" t="s">
        <v>1194</v>
      </c>
      <c r="F29" s="14" t="s">
        <v>236</v>
      </c>
      <c r="G29" s="14" t="s">
        <v>1181</v>
      </c>
      <c r="H29" s="42">
        <v>41991</v>
      </c>
      <c r="I29" s="42">
        <v>41991</v>
      </c>
      <c r="J29" s="101" t="s">
        <v>1096</v>
      </c>
      <c r="K29" s="7" t="str">
        <f t="shared" si="0"/>
        <v>DOWNLOAD</v>
      </c>
      <c r="L29" s="7" t="str">
        <f t="shared" si="1"/>
        <v>CV</v>
      </c>
      <c r="M29" s="2"/>
    </row>
    <row r="30" spans="1:13" ht="13.5">
      <c r="A30" s="14">
        <v>28</v>
      </c>
      <c r="B30" s="22">
        <v>12382</v>
      </c>
      <c r="C30" s="14">
        <v>2014</v>
      </c>
      <c r="D30" s="22" t="s">
        <v>1094</v>
      </c>
      <c r="E30" s="22" t="s">
        <v>18</v>
      </c>
      <c r="F30" s="14" t="s">
        <v>1195</v>
      </c>
      <c r="G30" s="14" t="s">
        <v>1181</v>
      </c>
      <c r="H30" s="42">
        <v>41991</v>
      </c>
      <c r="I30" s="42">
        <v>41991</v>
      </c>
      <c r="J30" s="101" t="s">
        <v>1096</v>
      </c>
      <c r="K30" s="7" t="str">
        <f t="shared" si="0"/>
        <v>DOWNLOAD</v>
      </c>
      <c r="L30" s="7" t="str">
        <f t="shared" si="1"/>
        <v>CV</v>
      </c>
      <c r="M30" s="2"/>
    </row>
    <row r="31" spans="1:13" ht="13.5">
      <c r="A31" s="14">
        <v>29</v>
      </c>
      <c r="B31" s="22">
        <v>12419</v>
      </c>
      <c r="C31" s="14">
        <v>2014</v>
      </c>
      <c r="D31" s="22" t="s">
        <v>134</v>
      </c>
      <c r="E31" s="22" t="s">
        <v>53</v>
      </c>
      <c r="F31" s="14" t="s">
        <v>250</v>
      </c>
      <c r="G31" s="14" t="s">
        <v>127</v>
      </c>
      <c r="H31" s="42">
        <v>42025</v>
      </c>
      <c r="I31" s="42">
        <v>42026</v>
      </c>
      <c r="J31" s="101">
        <f>8*100</f>
        <v>800</v>
      </c>
      <c r="K31" s="7" t="str">
        <f t="shared" si="0"/>
        <v>DOWNLOAD</v>
      </c>
      <c r="L31" s="7" t="str">
        <f t="shared" si="1"/>
        <v>CV</v>
      </c>
      <c r="M31" s="2"/>
    </row>
    <row r="32" spans="1:13" ht="13.5">
      <c r="A32" s="14">
        <v>30</v>
      </c>
      <c r="B32" s="22">
        <v>12420</v>
      </c>
      <c r="C32" s="14">
        <v>2014</v>
      </c>
      <c r="D32" s="22" t="s">
        <v>260</v>
      </c>
      <c r="E32" s="22" t="s">
        <v>261</v>
      </c>
      <c r="F32" s="14" t="s">
        <v>327</v>
      </c>
      <c r="G32" s="14" t="s">
        <v>127</v>
      </c>
      <c r="H32" s="42">
        <v>42025</v>
      </c>
      <c r="I32" s="42">
        <v>42026</v>
      </c>
      <c r="J32" s="100">
        <f>50*16</f>
        <v>800</v>
      </c>
      <c r="K32" s="7" t="str">
        <f t="shared" si="0"/>
        <v>DOWNLOAD</v>
      </c>
      <c r="L32" s="7" t="str">
        <f t="shared" si="1"/>
        <v>CV</v>
      </c>
      <c r="M32" s="2"/>
    </row>
    <row r="33" spans="1:13" ht="13.5">
      <c r="A33" s="14">
        <v>31</v>
      </c>
      <c r="B33" s="22">
        <v>12421</v>
      </c>
      <c r="C33" s="14">
        <v>2014</v>
      </c>
      <c r="D33" s="22" t="s">
        <v>132</v>
      </c>
      <c r="E33" s="22" t="s">
        <v>133</v>
      </c>
      <c r="F33" s="14" t="s">
        <v>327</v>
      </c>
      <c r="G33" s="14" t="s">
        <v>127</v>
      </c>
      <c r="H33" s="42">
        <v>42025</v>
      </c>
      <c r="I33" s="42">
        <v>42026</v>
      </c>
      <c r="J33" s="100">
        <f>50*16</f>
        <v>800</v>
      </c>
      <c r="K33" s="7" t="str">
        <f t="shared" si="0"/>
        <v>DOWNLOAD</v>
      </c>
      <c r="L33" s="7" t="str">
        <f t="shared" si="1"/>
        <v>CV</v>
      </c>
      <c r="M33" s="1"/>
    </row>
    <row r="34" spans="1:13" ht="13.5">
      <c r="A34" s="14">
        <v>32</v>
      </c>
      <c r="B34" s="22">
        <v>12422</v>
      </c>
      <c r="C34" s="14">
        <v>2014</v>
      </c>
      <c r="D34" s="22" t="s">
        <v>148</v>
      </c>
      <c r="E34" s="22" t="s">
        <v>149</v>
      </c>
      <c r="F34" s="14" t="s">
        <v>327</v>
      </c>
      <c r="G34" s="14" t="s">
        <v>127</v>
      </c>
      <c r="H34" s="42">
        <v>42025</v>
      </c>
      <c r="I34" s="42">
        <v>42026</v>
      </c>
      <c r="J34" s="100">
        <f>50*16</f>
        <v>800</v>
      </c>
      <c r="K34" s="7" t="str">
        <f t="shared" si="0"/>
        <v>DOWNLOAD</v>
      </c>
      <c r="L34" s="7" t="str">
        <f t="shared" si="1"/>
        <v>CV</v>
      </c>
      <c r="M34" s="1"/>
    </row>
    <row r="35" spans="1:13" ht="13.5">
      <c r="A35" s="14">
        <v>33</v>
      </c>
      <c r="B35" s="22">
        <v>12423</v>
      </c>
      <c r="C35" s="14">
        <v>2014</v>
      </c>
      <c r="D35" s="22" t="s">
        <v>135</v>
      </c>
      <c r="E35" s="22" t="s">
        <v>136</v>
      </c>
      <c r="F35" s="14" t="s">
        <v>1196</v>
      </c>
      <c r="G35" s="14" t="s">
        <v>127</v>
      </c>
      <c r="H35" s="42">
        <v>42025</v>
      </c>
      <c r="I35" s="42">
        <v>42026</v>
      </c>
      <c r="J35" s="100">
        <f>50*16</f>
        <v>800</v>
      </c>
      <c r="K35" s="7" t="str">
        <f t="shared" si="0"/>
        <v>DOWNLOAD</v>
      </c>
      <c r="L35" s="7" t="str">
        <f t="shared" si="1"/>
        <v>CV</v>
      </c>
      <c r="M35" s="1"/>
    </row>
    <row r="36" spans="1:13" ht="13.5">
      <c r="A36" s="14">
        <v>34</v>
      </c>
      <c r="B36" s="22">
        <v>12424</v>
      </c>
      <c r="C36" s="14">
        <v>2014</v>
      </c>
      <c r="D36" s="22" t="s">
        <v>20</v>
      </c>
      <c r="E36" s="22" t="s">
        <v>18</v>
      </c>
      <c r="F36" s="14" t="s">
        <v>250</v>
      </c>
      <c r="G36" s="14" t="s">
        <v>127</v>
      </c>
      <c r="H36" s="42">
        <v>42031</v>
      </c>
      <c r="I36" s="42">
        <v>42032</v>
      </c>
      <c r="J36" s="100">
        <f>100*8</f>
        <v>800</v>
      </c>
      <c r="K36" s="7" t="str">
        <f t="shared" si="0"/>
        <v>DOWNLOAD</v>
      </c>
      <c r="L36" s="7" t="str">
        <f t="shared" si="1"/>
        <v>CV</v>
      </c>
      <c r="M36" s="1"/>
    </row>
    <row r="37" spans="1:13" ht="13.5">
      <c r="A37" s="14">
        <v>35</v>
      </c>
      <c r="B37" s="22">
        <v>12425</v>
      </c>
      <c r="C37" s="14">
        <v>2014</v>
      </c>
      <c r="D37" s="22" t="s">
        <v>311</v>
      </c>
      <c r="E37" s="22" t="s">
        <v>252</v>
      </c>
      <c r="F37" s="14" t="s">
        <v>327</v>
      </c>
      <c r="G37" s="14" t="s">
        <v>127</v>
      </c>
      <c r="H37" s="42">
        <v>42031</v>
      </c>
      <c r="I37" s="42">
        <v>42032</v>
      </c>
      <c r="J37" s="100">
        <f>50*16</f>
        <v>800</v>
      </c>
      <c r="K37" s="7" t="str">
        <f t="shared" si="0"/>
        <v>DOWNLOAD</v>
      </c>
      <c r="L37" s="7" t="str">
        <f t="shared" si="1"/>
        <v>CV</v>
      </c>
      <c r="M37" s="1"/>
    </row>
    <row r="38" spans="1:13" ht="13.5">
      <c r="A38" s="14">
        <v>36</v>
      </c>
      <c r="B38" s="22">
        <v>12426</v>
      </c>
      <c r="C38" s="14">
        <v>2014</v>
      </c>
      <c r="D38" s="22" t="s">
        <v>198</v>
      </c>
      <c r="E38" s="22" t="s">
        <v>1141</v>
      </c>
      <c r="F38" s="14" t="s">
        <v>327</v>
      </c>
      <c r="G38" s="14" t="s">
        <v>127</v>
      </c>
      <c r="H38" s="42">
        <v>42031</v>
      </c>
      <c r="I38" s="42">
        <v>42032</v>
      </c>
      <c r="J38" s="100">
        <f>50*16</f>
        <v>800</v>
      </c>
      <c r="K38" s="7" t="str">
        <f t="shared" si="0"/>
        <v>DOWNLOAD</v>
      </c>
      <c r="L38" s="7" t="str">
        <f t="shared" si="1"/>
        <v>CV</v>
      </c>
      <c r="M38" s="1"/>
    </row>
    <row r="39" spans="1:13" ht="13.5">
      <c r="A39" s="14">
        <v>37</v>
      </c>
      <c r="B39" s="22">
        <v>12427</v>
      </c>
      <c r="C39" s="14">
        <v>2014</v>
      </c>
      <c r="D39" s="22" t="s">
        <v>135</v>
      </c>
      <c r="E39" s="22" t="s">
        <v>136</v>
      </c>
      <c r="F39" s="14" t="s">
        <v>327</v>
      </c>
      <c r="G39" s="14" t="s">
        <v>127</v>
      </c>
      <c r="H39" s="42">
        <v>42031</v>
      </c>
      <c r="I39" s="42">
        <v>42032</v>
      </c>
      <c r="J39" s="100">
        <f>50*16</f>
        <v>800</v>
      </c>
      <c r="K39" s="7" t="str">
        <f t="shared" si="0"/>
        <v>DOWNLOAD</v>
      </c>
      <c r="L39" s="7" t="str">
        <f t="shared" si="1"/>
        <v>CV</v>
      </c>
      <c r="M39" s="1"/>
    </row>
    <row r="40" spans="1:13" ht="13.5">
      <c r="A40" s="14">
        <v>38</v>
      </c>
      <c r="B40" s="22">
        <v>12428</v>
      </c>
      <c r="C40" s="14">
        <v>2014</v>
      </c>
      <c r="D40" s="22" t="s">
        <v>148</v>
      </c>
      <c r="E40" s="22" t="s">
        <v>149</v>
      </c>
      <c r="F40" s="14" t="s">
        <v>327</v>
      </c>
      <c r="G40" s="14" t="s">
        <v>127</v>
      </c>
      <c r="H40" s="42">
        <v>42031</v>
      </c>
      <c r="I40" s="42">
        <v>42032</v>
      </c>
      <c r="J40" s="100">
        <f>50*16</f>
        <v>800</v>
      </c>
      <c r="K40" s="7" t="str">
        <f t="shared" si="0"/>
        <v>DOWNLOAD</v>
      </c>
      <c r="L40" s="7" t="str">
        <f t="shared" si="1"/>
        <v>CV</v>
      </c>
      <c r="M40" s="1"/>
    </row>
    <row r="41" spans="1:13" ht="27.75">
      <c r="A41" s="14">
        <v>39</v>
      </c>
      <c r="B41" s="22">
        <v>12432</v>
      </c>
      <c r="C41" s="14">
        <v>2014</v>
      </c>
      <c r="D41" s="22" t="s">
        <v>56</v>
      </c>
      <c r="E41" s="22" t="s">
        <v>57</v>
      </c>
      <c r="F41" s="14" t="s">
        <v>314</v>
      </c>
      <c r="G41" s="22" t="s">
        <v>1197</v>
      </c>
      <c r="H41" s="42">
        <v>42017</v>
      </c>
      <c r="I41" s="42">
        <v>42017</v>
      </c>
      <c r="J41" s="100">
        <v>700</v>
      </c>
      <c r="K41" s="7" t="str">
        <f t="shared" si="0"/>
        <v>DOWNLOAD</v>
      </c>
      <c r="L41" s="7" t="str">
        <f t="shared" si="1"/>
        <v>CV</v>
      </c>
      <c r="M41" s="1"/>
    </row>
    <row r="42" spans="1:13" ht="27.75">
      <c r="A42" s="14">
        <v>40</v>
      </c>
      <c r="B42" s="22">
        <v>12433</v>
      </c>
      <c r="C42" s="14">
        <v>2014</v>
      </c>
      <c r="D42" s="22" t="s">
        <v>58</v>
      </c>
      <c r="E42" s="22" t="s">
        <v>1161</v>
      </c>
      <c r="F42" s="14" t="s">
        <v>314</v>
      </c>
      <c r="G42" s="22" t="s">
        <v>1197</v>
      </c>
      <c r="H42" s="42">
        <v>42016</v>
      </c>
      <c r="I42" s="42">
        <v>42016</v>
      </c>
      <c r="J42" s="100">
        <f>100*7</f>
        <v>700</v>
      </c>
      <c r="K42" s="7" t="str">
        <f t="shared" si="0"/>
        <v>DOWNLOAD</v>
      </c>
      <c r="L42" s="7" t="str">
        <f t="shared" si="1"/>
        <v>CV</v>
      </c>
      <c r="M42" s="1"/>
    </row>
    <row r="43" spans="1:13" ht="13.5">
      <c r="A43" s="14">
        <v>41</v>
      </c>
      <c r="B43" s="22">
        <v>12611</v>
      </c>
      <c r="C43" s="14">
        <v>2014</v>
      </c>
      <c r="D43" s="22" t="s">
        <v>1198</v>
      </c>
      <c r="E43" s="22" t="s">
        <v>1199</v>
      </c>
      <c r="F43" s="14" t="s">
        <v>1200</v>
      </c>
      <c r="G43" s="22" t="s">
        <v>1201</v>
      </c>
      <c r="H43" s="42">
        <v>41992</v>
      </c>
      <c r="I43" s="42">
        <v>42011</v>
      </c>
      <c r="J43" s="100">
        <f>25*10</f>
        <v>250</v>
      </c>
      <c r="K43" s="7" t="str">
        <f t="shared" si="0"/>
        <v>DOWNLOAD</v>
      </c>
      <c r="L43" s="7" t="str">
        <f t="shared" si="1"/>
        <v>CV</v>
      </c>
      <c r="M43" s="1"/>
    </row>
    <row r="44" spans="1:13" ht="27.75">
      <c r="A44" s="14">
        <v>42</v>
      </c>
      <c r="B44" s="22">
        <v>12612</v>
      </c>
      <c r="C44" s="14">
        <v>2014</v>
      </c>
      <c r="D44" s="22" t="s">
        <v>961</v>
      </c>
      <c r="E44" s="22" t="s">
        <v>962</v>
      </c>
      <c r="F44" s="14" t="s">
        <v>291</v>
      </c>
      <c r="G44" s="22" t="s">
        <v>1202</v>
      </c>
      <c r="H44" s="42">
        <v>41986</v>
      </c>
      <c r="I44" s="42">
        <v>41986</v>
      </c>
      <c r="J44" s="100">
        <v>78</v>
      </c>
      <c r="K44" s="7" t="str">
        <f t="shared" si="0"/>
        <v>DOWNLOAD</v>
      </c>
      <c r="L44" s="7" t="str">
        <f t="shared" si="1"/>
        <v>CV</v>
      </c>
      <c r="M44" s="1"/>
    </row>
    <row r="45" spans="1:13" ht="13.5">
      <c r="A45" s="14">
        <v>43</v>
      </c>
      <c r="B45" s="22">
        <v>12686</v>
      </c>
      <c r="C45" s="14">
        <v>2014</v>
      </c>
      <c r="D45" s="22" t="s">
        <v>1203</v>
      </c>
      <c r="E45" s="22" t="s">
        <v>1145</v>
      </c>
      <c r="F45" s="22" t="s">
        <v>1204</v>
      </c>
      <c r="G45" s="22" t="s">
        <v>1205</v>
      </c>
      <c r="H45" s="42">
        <v>42005</v>
      </c>
      <c r="I45" s="42">
        <v>42369</v>
      </c>
      <c r="J45" s="100">
        <v>650</v>
      </c>
      <c r="K45" s="7" t="str">
        <f t="shared" si="0"/>
        <v>DOWNLOAD</v>
      </c>
      <c r="L45" s="7" t="str">
        <f t="shared" si="1"/>
        <v>CV</v>
      </c>
      <c r="M45" s="1"/>
    </row>
    <row r="46" spans="1:13" ht="27.75">
      <c r="A46" s="14">
        <v>44</v>
      </c>
      <c r="B46" s="22">
        <v>12688</v>
      </c>
      <c r="C46" s="14">
        <v>2014</v>
      </c>
      <c r="D46" s="22" t="s">
        <v>1085</v>
      </c>
      <c r="E46" s="22" t="s">
        <v>1086</v>
      </c>
      <c r="F46" s="14" t="s">
        <v>295</v>
      </c>
      <c r="G46" s="22" t="s">
        <v>1206</v>
      </c>
      <c r="H46" s="42">
        <v>42027</v>
      </c>
      <c r="I46" s="42">
        <v>42027</v>
      </c>
      <c r="J46" s="100">
        <f>8*100</f>
        <v>800</v>
      </c>
      <c r="K46" s="7" t="str">
        <f t="shared" si="0"/>
        <v>DOWNLOAD</v>
      </c>
      <c r="L46" s="7" t="str">
        <f t="shared" si="1"/>
        <v>CV</v>
      </c>
      <c r="M46" s="1"/>
    </row>
    <row r="47" spans="1:13" ht="42">
      <c r="A47" s="14">
        <v>45</v>
      </c>
      <c r="B47" s="22">
        <v>12689</v>
      </c>
      <c r="C47" s="14">
        <v>2014</v>
      </c>
      <c r="D47" s="22" t="s">
        <v>49</v>
      </c>
      <c r="E47" s="22" t="s">
        <v>50</v>
      </c>
      <c r="F47" s="14" t="s">
        <v>356</v>
      </c>
      <c r="G47" s="22" t="s">
        <v>1207</v>
      </c>
      <c r="H47" s="22" t="s">
        <v>1208</v>
      </c>
      <c r="I47" s="22" t="s">
        <v>1208</v>
      </c>
      <c r="J47" s="100">
        <f>50*6</f>
        <v>300</v>
      </c>
      <c r="K47" s="7" t="str">
        <f t="shared" si="0"/>
        <v>DOWNLOAD</v>
      </c>
      <c r="L47" s="7" t="str">
        <f t="shared" si="1"/>
        <v>CV</v>
      </c>
      <c r="M47" s="1"/>
    </row>
    <row r="48" spans="1:13" ht="42">
      <c r="A48" s="14">
        <v>46</v>
      </c>
      <c r="B48" s="22">
        <v>12690</v>
      </c>
      <c r="C48" s="14">
        <v>2014</v>
      </c>
      <c r="D48" s="22" t="s">
        <v>49</v>
      </c>
      <c r="E48" s="22" t="s">
        <v>50</v>
      </c>
      <c r="F48" s="14" t="s">
        <v>356</v>
      </c>
      <c r="G48" s="22" t="s">
        <v>1209</v>
      </c>
      <c r="H48" s="22" t="s">
        <v>1208</v>
      </c>
      <c r="I48" s="22" t="s">
        <v>1208</v>
      </c>
      <c r="J48" s="100">
        <f>50*6</f>
        <v>300</v>
      </c>
      <c r="K48" s="7" t="str">
        <f t="shared" si="0"/>
        <v>DOWNLOAD</v>
      </c>
      <c r="L48" s="7" t="str">
        <f t="shared" si="1"/>
        <v>CV</v>
      </c>
      <c r="M48" s="1"/>
    </row>
    <row r="49" spans="1:13" ht="13.5">
      <c r="A49" s="14">
        <v>47</v>
      </c>
      <c r="B49" s="22">
        <v>12693</v>
      </c>
      <c r="C49" s="14">
        <v>2014</v>
      </c>
      <c r="D49" s="22" t="s">
        <v>20</v>
      </c>
      <c r="E49" s="22" t="s">
        <v>18</v>
      </c>
      <c r="F49" s="14" t="s">
        <v>250</v>
      </c>
      <c r="G49" s="14" t="s">
        <v>127</v>
      </c>
      <c r="H49" s="42">
        <v>42039</v>
      </c>
      <c r="I49" s="42">
        <v>42040</v>
      </c>
      <c r="J49" s="100">
        <v>800</v>
      </c>
      <c r="K49" s="7" t="str">
        <f t="shared" si="0"/>
        <v>DOWNLOAD</v>
      </c>
      <c r="L49" s="7" t="str">
        <f t="shared" si="1"/>
        <v>CV</v>
      </c>
      <c r="M49" s="1"/>
    </row>
    <row r="50" spans="1:13" ht="13.5">
      <c r="A50" s="14">
        <v>48</v>
      </c>
      <c r="B50" s="22">
        <v>12694</v>
      </c>
      <c r="C50" s="14">
        <v>2014</v>
      </c>
      <c r="D50" s="22" t="s">
        <v>1210</v>
      </c>
      <c r="E50" s="22" t="s">
        <v>1211</v>
      </c>
      <c r="F50" s="14" t="s">
        <v>327</v>
      </c>
      <c r="G50" s="14" t="s">
        <v>127</v>
      </c>
      <c r="H50" s="42">
        <v>42039</v>
      </c>
      <c r="I50" s="42">
        <v>42040</v>
      </c>
      <c r="J50" s="100">
        <f>16*50</f>
        <v>800</v>
      </c>
      <c r="K50" s="7" t="str">
        <f t="shared" si="0"/>
        <v>DOWNLOAD</v>
      </c>
      <c r="L50" s="7" t="str">
        <f t="shared" si="1"/>
        <v>CV</v>
      </c>
      <c r="M50" s="1"/>
    </row>
    <row r="51" spans="1:13" ht="13.5">
      <c r="A51" s="14">
        <v>49</v>
      </c>
      <c r="B51" s="22">
        <v>12695</v>
      </c>
      <c r="C51" s="14">
        <v>2014</v>
      </c>
      <c r="D51" s="22" t="s">
        <v>1041</v>
      </c>
      <c r="E51" s="22" t="s">
        <v>18</v>
      </c>
      <c r="F51" s="14" t="s">
        <v>327</v>
      </c>
      <c r="G51" s="14" t="s">
        <v>127</v>
      </c>
      <c r="H51" s="42">
        <v>42039</v>
      </c>
      <c r="I51" s="42">
        <v>42040</v>
      </c>
      <c r="J51" s="100">
        <f>50*16</f>
        <v>800</v>
      </c>
      <c r="K51" s="7" t="str">
        <f t="shared" si="0"/>
        <v>DOWNLOAD</v>
      </c>
      <c r="L51" s="7" t="str">
        <f t="shared" si="1"/>
        <v>CV</v>
      </c>
      <c r="M51" s="1"/>
    </row>
    <row r="52" spans="1:13" ht="13.5">
      <c r="A52" s="14">
        <v>50</v>
      </c>
      <c r="B52" s="22">
        <v>12696</v>
      </c>
      <c r="C52" s="14">
        <v>2014</v>
      </c>
      <c r="D52" s="22" t="s">
        <v>128</v>
      </c>
      <c r="E52" s="22" t="s">
        <v>18</v>
      </c>
      <c r="F52" s="14" t="s">
        <v>327</v>
      </c>
      <c r="G52" s="14" t="s">
        <v>127</v>
      </c>
      <c r="H52" s="42">
        <v>42039</v>
      </c>
      <c r="I52" s="42">
        <v>42040</v>
      </c>
      <c r="J52" s="100">
        <f>50*16</f>
        <v>800</v>
      </c>
      <c r="K52" s="7" t="str">
        <f t="shared" si="0"/>
        <v>DOWNLOAD</v>
      </c>
      <c r="L52" s="7" t="str">
        <f t="shared" si="1"/>
        <v>CV</v>
      </c>
      <c r="M52" s="1"/>
    </row>
    <row r="53" spans="1:13" ht="13.5">
      <c r="A53" s="14">
        <v>51</v>
      </c>
      <c r="B53" s="22">
        <v>12697</v>
      </c>
      <c r="C53" s="14">
        <v>2014</v>
      </c>
      <c r="D53" s="22" t="s">
        <v>1212</v>
      </c>
      <c r="E53" s="22" t="s">
        <v>136</v>
      </c>
      <c r="F53" s="14" t="s">
        <v>327</v>
      </c>
      <c r="G53" s="14" t="s">
        <v>127</v>
      </c>
      <c r="H53" s="42">
        <v>42039</v>
      </c>
      <c r="I53" s="42">
        <v>42040</v>
      </c>
      <c r="J53" s="100">
        <f>16*8</f>
        <v>128</v>
      </c>
      <c r="K53" s="7" t="str">
        <f t="shared" si="0"/>
        <v>DOWNLOAD</v>
      </c>
      <c r="L53" s="7" t="str">
        <f t="shared" si="1"/>
        <v>CV</v>
      </c>
      <c r="M53" s="1"/>
    </row>
    <row r="54" spans="1:13" ht="13.5">
      <c r="A54" s="14">
        <v>52</v>
      </c>
      <c r="B54" s="22">
        <v>12698</v>
      </c>
      <c r="C54" s="14">
        <v>2014</v>
      </c>
      <c r="D54" s="22" t="s">
        <v>6</v>
      </c>
      <c r="E54" s="22" t="s">
        <v>8</v>
      </c>
      <c r="F54" s="14" t="s">
        <v>250</v>
      </c>
      <c r="G54" s="14" t="s">
        <v>127</v>
      </c>
      <c r="H54" s="42">
        <v>42053</v>
      </c>
      <c r="I54" s="42">
        <v>42054</v>
      </c>
      <c r="J54" s="100">
        <f>100*8</f>
        <v>800</v>
      </c>
      <c r="K54" s="7" t="str">
        <f t="shared" si="0"/>
        <v>DOWNLOAD</v>
      </c>
      <c r="L54" s="7" t="str">
        <f t="shared" si="1"/>
        <v>CV</v>
      </c>
      <c r="M54" s="1"/>
    </row>
    <row r="55" spans="1:13" ht="13.5">
      <c r="A55" s="14">
        <v>53</v>
      </c>
      <c r="B55" s="22">
        <v>12699</v>
      </c>
      <c r="C55" s="14">
        <v>2014</v>
      </c>
      <c r="D55" s="22" t="s">
        <v>147</v>
      </c>
      <c r="E55" s="22" t="s">
        <v>21</v>
      </c>
      <c r="F55" s="14" t="s">
        <v>327</v>
      </c>
      <c r="G55" s="14" t="s">
        <v>127</v>
      </c>
      <c r="H55" s="42">
        <v>42046</v>
      </c>
      <c r="I55" s="42">
        <v>42047</v>
      </c>
      <c r="J55" s="100">
        <f>50*16</f>
        <v>800</v>
      </c>
      <c r="K55" s="7" t="str">
        <f t="shared" si="0"/>
        <v>DOWNLOAD</v>
      </c>
      <c r="L55" s="7" t="str">
        <f t="shared" si="1"/>
        <v>CV</v>
      </c>
      <c r="M55" s="1"/>
    </row>
    <row r="56" spans="1:13" ht="13.5">
      <c r="A56" s="14">
        <v>54</v>
      </c>
      <c r="B56" s="22">
        <v>12700</v>
      </c>
      <c r="C56" s="14">
        <v>2014</v>
      </c>
      <c r="D56" s="22" t="s">
        <v>263</v>
      </c>
      <c r="E56" s="22" t="s">
        <v>62</v>
      </c>
      <c r="F56" s="14" t="s">
        <v>327</v>
      </c>
      <c r="G56" s="14" t="s">
        <v>127</v>
      </c>
      <c r="H56" s="42">
        <v>42046</v>
      </c>
      <c r="I56" s="42">
        <v>42047</v>
      </c>
      <c r="J56" s="100">
        <f>50*16</f>
        <v>800</v>
      </c>
      <c r="K56" s="7" t="str">
        <f t="shared" si="0"/>
        <v>DOWNLOAD</v>
      </c>
      <c r="L56" s="7" t="str">
        <f t="shared" si="1"/>
        <v>CV</v>
      </c>
      <c r="M56" s="1"/>
    </row>
    <row r="57" spans="1:13" ht="13.5">
      <c r="A57" s="14">
        <v>55</v>
      </c>
      <c r="B57" s="22">
        <v>12701</v>
      </c>
      <c r="C57" s="14">
        <v>2014</v>
      </c>
      <c r="D57" s="22" t="s">
        <v>1040</v>
      </c>
      <c r="E57" s="22" t="s">
        <v>53</v>
      </c>
      <c r="F57" s="14" t="s">
        <v>327</v>
      </c>
      <c r="G57" s="14" t="s">
        <v>127</v>
      </c>
      <c r="H57" s="42">
        <v>42046</v>
      </c>
      <c r="I57" s="42">
        <v>42047</v>
      </c>
      <c r="J57" s="100">
        <f>16*50</f>
        <v>800</v>
      </c>
      <c r="K57" s="7" t="str">
        <f t="shared" si="0"/>
        <v>DOWNLOAD</v>
      </c>
      <c r="L57" s="7" t="str">
        <f t="shared" si="1"/>
        <v>CV</v>
      </c>
      <c r="M57" s="1"/>
    </row>
    <row r="58" spans="1:13" ht="13.5">
      <c r="A58" s="14">
        <v>56</v>
      </c>
      <c r="B58" s="22">
        <v>12702</v>
      </c>
      <c r="C58" s="14">
        <v>2014</v>
      </c>
      <c r="D58" s="22" t="s">
        <v>19</v>
      </c>
      <c r="E58" s="22" t="s">
        <v>227</v>
      </c>
      <c r="F58" s="14" t="s">
        <v>250</v>
      </c>
      <c r="G58" s="14" t="s">
        <v>127</v>
      </c>
      <c r="H58" s="42">
        <v>42046</v>
      </c>
      <c r="I58" s="42">
        <v>42047</v>
      </c>
      <c r="J58" s="100">
        <f>100*8</f>
        <v>800</v>
      </c>
      <c r="K58" s="7" t="str">
        <f t="shared" si="0"/>
        <v>DOWNLOAD</v>
      </c>
      <c r="L58" s="7" t="str">
        <f t="shared" si="1"/>
        <v>CV</v>
      </c>
      <c r="M58" s="1"/>
    </row>
    <row r="59" spans="1:13" ht="13.5">
      <c r="A59" s="14">
        <v>57</v>
      </c>
      <c r="B59" s="22">
        <v>12703</v>
      </c>
      <c r="C59" s="14">
        <v>2014</v>
      </c>
      <c r="D59" s="22" t="s">
        <v>1044</v>
      </c>
      <c r="E59" s="22" t="s">
        <v>227</v>
      </c>
      <c r="F59" s="14" t="s">
        <v>327</v>
      </c>
      <c r="G59" s="14" t="s">
        <v>127</v>
      </c>
      <c r="H59" s="42">
        <v>42053</v>
      </c>
      <c r="I59" s="42">
        <v>42054</v>
      </c>
      <c r="J59" s="100">
        <f>50*16</f>
        <v>800</v>
      </c>
      <c r="K59" s="7" t="str">
        <f t="shared" si="0"/>
        <v>DOWNLOAD</v>
      </c>
      <c r="L59" s="7" t="str">
        <f t="shared" si="1"/>
        <v>CV</v>
      </c>
      <c r="M59" s="1"/>
    </row>
    <row r="60" spans="1:13" ht="13.5">
      <c r="A60" s="14">
        <v>58</v>
      </c>
      <c r="B60" s="22">
        <v>12704</v>
      </c>
      <c r="C60" s="14">
        <v>2014</v>
      </c>
      <c r="D60" s="22" t="s">
        <v>244</v>
      </c>
      <c r="E60" s="22" t="s">
        <v>13</v>
      </c>
      <c r="F60" s="14" t="s">
        <v>327</v>
      </c>
      <c r="G60" s="14" t="s">
        <v>127</v>
      </c>
      <c r="H60" s="42">
        <v>42060</v>
      </c>
      <c r="I60" s="42">
        <v>42061</v>
      </c>
      <c r="J60" s="100">
        <f>50*16</f>
        <v>800</v>
      </c>
      <c r="K60" s="7" t="str">
        <f t="shared" si="0"/>
        <v>DOWNLOAD</v>
      </c>
      <c r="L60" s="7" t="str">
        <f t="shared" si="1"/>
        <v>CV</v>
      </c>
      <c r="M60" s="1"/>
    </row>
    <row r="61" spans="1:13" ht="13.5">
      <c r="A61" s="14">
        <v>59</v>
      </c>
      <c r="B61" s="22">
        <v>12705</v>
      </c>
      <c r="C61" s="14">
        <v>2014</v>
      </c>
      <c r="D61" s="22" t="s">
        <v>264</v>
      </c>
      <c r="E61" s="22" t="s">
        <v>13</v>
      </c>
      <c r="F61" s="14" t="s">
        <v>327</v>
      </c>
      <c r="G61" s="14" t="s">
        <v>127</v>
      </c>
      <c r="H61" s="42">
        <v>42060</v>
      </c>
      <c r="I61" s="42">
        <v>42061</v>
      </c>
      <c r="J61" s="100">
        <f>50*16</f>
        <v>800</v>
      </c>
      <c r="K61" s="7" t="str">
        <f t="shared" si="0"/>
        <v>DOWNLOAD</v>
      </c>
      <c r="L61" s="7" t="str">
        <f t="shared" si="1"/>
        <v>CV</v>
      </c>
      <c r="M61" s="1"/>
    </row>
    <row r="62" spans="1:13" ht="27.75">
      <c r="A62" s="14">
        <v>60</v>
      </c>
      <c r="B62" s="22">
        <v>12706</v>
      </c>
      <c r="C62" s="14">
        <v>2014</v>
      </c>
      <c r="D62" s="22" t="s">
        <v>1213</v>
      </c>
      <c r="E62" s="22" t="s">
        <v>64</v>
      </c>
      <c r="F62" s="14" t="s">
        <v>327</v>
      </c>
      <c r="G62" s="14" t="s">
        <v>127</v>
      </c>
      <c r="H62" s="42">
        <v>42060</v>
      </c>
      <c r="I62" s="42">
        <v>42061</v>
      </c>
      <c r="J62" s="100">
        <f>50*16</f>
        <v>800</v>
      </c>
      <c r="K62" s="7" t="str">
        <f t="shared" si="0"/>
        <v>DOWNLOAD</v>
      </c>
      <c r="L62" s="7" t="str">
        <f t="shared" si="1"/>
        <v>CV</v>
      </c>
      <c r="M62" s="1"/>
    </row>
    <row r="63" spans="1:90" s="10" customFormat="1" ht="13.5">
      <c r="A63" s="14">
        <v>61</v>
      </c>
      <c r="B63" s="22">
        <v>12707</v>
      </c>
      <c r="C63" s="14">
        <v>2014</v>
      </c>
      <c r="D63" s="22" t="s">
        <v>6</v>
      </c>
      <c r="E63" s="22" t="s">
        <v>8</v>
      </c>
      <c r="F63" s="14" t="s">
        <v>250</v>
      </c>
      <c r="G63" s="14" t="s">
        <v>127</v>
      </c>
      <c r="H63" s="42">
        <v>42060</v>
      </c>
      <c r="I63" s="42">
        <v>42061</v>
      </c>
      <c r="J63" s="100">
        <f>100*8</f>
        <v>800</v>
      </c>
      <c r="K63" s="7" t="str">
        <f t="shared" si="0"/>
        <v>DOWNLOAD</v>
      </c>
      <c r="L63" s="7" t="str">
        <f t="shared" si="1"/>
        <v>CV</v>
      </c>
      <c r="M63" s="1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ht="13.5">
      <c r="A64" s="14">
        <v>62</v>
      </c>
      <c r="B64" s="22">
        <v>12708</v>
      </c>
      <c r="C64" s="14">
        <v>2014</v>
      </c>
      <c r="D64" s="22" t="s">
        <v>134</v>
      </c>
      <c r="E64" s="22" t="s">
        <v>53</v>
      </c>
      <c r="F64" s="14" t="s">
        <v>250</v>
      </c>
      <c r="G64" s="14" t="s">
        <v>127</v>
      </c>
      <c r="H64" s="42">
        <v>42074</v>
      </c>
      <c r="I64" s="42">
        <v>42075</v>
      </c>
      <c r="J64" s="100">
        <f>100*8</f>
        <v>800</v>
      </c>
      <c r="K64" s="7" t="str">
        <f t="shared" si="0"/>
        <v>DOWNLOAD</v>
      </c>
      <c r="L64" s="7" t="str">
        <f t="shared" si="1"/>
        <v>CV</v>
      </c>
      <c r="M64" s="1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13" ht="13.5">
      <c r="A65" s="14">
        <v>63</v>
      </c>
      <c r="B65" s="22">
        <v>12709</v>
      </c>
      <c r="C65" s="14">
        <v>2014</v>
      </c>
      <c r="D65" s="22" t="s">
        <v>20</v>
      </c>
      <c r="E65" s="22" t="s">
        <v>18</v>
      </c>
      <c r="F65" s="14" t="s">
        <v>250</v>
      </c>
      <c r="G65" s="14" t="s">
        <v>127</v>
      </c>
      <c r="H65" s="42">
        <v>42088</v>
      </c>
      <c r="I65" s="42">
        <v>42089</v>
      </c>
      <c r="J65" s="100">
        <f>100*8</f>
        <v>800</v>
      </c>
      <c r="K65" s="7" t="str">
        <f t="shared" si="0"/>
        <v>DOWNLOAD</v>
      </c>
      <c r="L65" s="7" t="str">
        <f t="shared" si="1"/>
        <v>CV</v>
      </c>
      <c r="M65" s="1"/>
    </row>
  </sheetData>
  <sheetProtection/>
  <mergeCells count="1">
    <mergeCell ref="A1:M1"/>
  </mergeCells>
  <printOptions horizontalCentered="1" verticalCentered="1"/>
  <pageMargins left="0" right="0" top="0" bottom="0" header="0" footer="0"/>
  <pageSetup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9"/>
  <sheetViews>
    <sheetView zoomScale="75" zoomScaleNormal="75" workbookViewId="0" topLeftCell="A1">
      <selection activeCell="L2" sqref="L1:L65536"/>
    </sheetView>
  </sheetViews>
  <sheetFormatPr defaultColWidth="8.8515625" defaultRowHeight="15"/>
  <cols>
    <col min="1" max="1" width="3.7109375" style="0" bestFit="1" customWidth="1"/>
    <col min="2" max="2" width="7.421875" style="0" bestFit="1" customWidth="1"/>
    <col min="3" max="3" width="15.421875" style="0" bestFit="1" customWidth="1"/>
    <col min="4" max="4" width="13.28125" style="0" bestFit="1" customWidth="1"/>
    <col min="5" max="5" width="22.00390625" style="0" customWidth="1"/>
    <col min="6" max="6" width="19.28125" style="0" bestFit="1" customWidth="1"/>
    <col min="7" max="7" width="34.8515625" style="0" customWidth="1"/>
    <col min="8" max="9" width="15.00390625" style="0" bestFit="1" customWidth="1"/>
    <col min="10" max="10" width="13.00390625" style="0" customWidth="1"/>
    <col min="11" max="11" width="15.7109375" style="0" customWidth="1"/>
    <col min="12" max="12" width="3.7109375" style="0" customWidth="1"/>
    <col min="13" max="13" width="38.8515625" style="0" bestFit="1" customWidth="1"/>
  </cols>
  <sheetData>
    <row r="1" spans="1:13" ht="19.5">
      <c r="A1" s="121" t="s">
        <v>1300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42">
      <c r="A2" s="119" t="s">
        <v>5</v>
      </c>
      <c r="B2" s="120" t="s">
        <v>1298</v>
      </c>
      <c r="C2" s="120" t="s">
        <v>1303</v>
      </c>
      <c r="D2" s="119" t="s">
        <v>0</v>
      </c>
      <c r="E2" s="119" t="s">
        <v>1</v>
      </c>
      <c r="F2" s="120" t="s">
        <v>1349</v>
      </c>
      <c r="G2" s="120" t="s">
        <v>35</v>
      </c>
      <c r="H2" s="120" t="s">
        <v>1301</v>
      </c>
      <c r="I2" s="120" t="s">
        <v>1302</v>
      </c>
      <c r="J2" s="120" t="s">
        <v>33</v>
      </c>
      <c r="K2" s="120" t="s">
        <v>34</v>
      </c>
      <c r="L2" s="120" t="s">
        <v>1605</v>
      </c>
      <c r="M2" s="120" t="s">
        <v>43</v>
      </c>
    </row>
    <row r="3" spans="1:13" ht="30" customHeight="1">
      <c r="A3" s="43">
        <v>1</v>
      </c>
      <c r="B3" s="43">
        <v>1127</v>
      </c>
      <c r="C3" s="44">
        <v>41675</v>
      </c>
      <c r="D3" s="55" t="s">
        <v>51</v>
      </c>
      <c r="E3" s="55" t="s">
        <v>50</v>
      </c>
      <c r="F3" s="45" t="s">
        <v>506</v>
      </c>
      <c r="G3" s="24" t="s">
        <v>507</v>
      </c>
      <c r="H3" s="44">
        <v>41682</v>
      </c>
      <c r="I3" s="44">
        <v>41682</v>
      </c>
      <c r="J3" s="100">
        <v>400</v>
      </c>
      <c r="K3" s="7" t="str">
        <f>HYPERLINK(CONCATENATE("http://trasparenza.cefpas.it/wp-content/uploads/2014/LETTERE_DOCENTI/2014/febbraio/",B3,"_",D3,"_",LEFT(E3,1),".pdf"),"DOWNLOAD")</f>
        <v>DOWNLOAD</v>
      </c>
      <c r="L3" s="7" t="str">
        <f>HYPERLINK(CONCATENATE("http://trasparenza.cefpas.it/wp-content/uploads/2015/CV_DOCENTI/",D3,"_",E3,"_","CV",".pdf"),"CV")</f>
        <v>CV</v>
      </c>
      <c r="M3" s="110"/>
    </row>
    <row r="4" spans="1:13" ht="30" customHeight="1">
      <c r="A4" s="43">
        <f>SUM(A3+1)</f>
        <v>2</v>
      </c>
      <c r="B4" s="53">
        <v>1703</v>
      </c>
      <c r="C4" s="29">
        <v>41684</v>
      </c>
      <c r="D4" s="14" t="s">
        <v>51</v>
      </c>
      <c r="E4" s="14" t="s">
        <v>50</v>
      </c>
      <c r="F4" s="45" t="s">
        <v>506</v>
      </c>
      <c r="G4" s="22" t="s">
        <v>1374</v>
      </c>
      <c r="H4" s="44">
        <v>41781</v>
      </c>
      <c r="I4" s="44">
        <v>41781</v>
      </c>
      <c r="J4" s="100">
        <v>400</v>
      </c>
      <c r="K4" s="7" t="str">
        <f aca="true" t="shared" si="0" ref="K4:K67">HYPERLINK(CONCATENATE("http://trasparenza.cefpas.it/wp-content/uploads/2014/LETTERE_DOCENTI/2014/febbraio/",B4,"_",D4,"_",LEFT(E4,1),".pdf"),"DOWNLOAD")</f>
        <v>DOWNLOAD</v>
      </c>
      <c r="L4" s="7" t="str">
        <f aca="true" t="shared" si="1" ref="L4:L67">HYPERLINK(CONCATENATE("http://trasparenza.cefpas.it/wp-content/uploads/2015/CV_DOCENTI/",D4,"_",E4,"_","CV",".pdf"),"CV")</f>
        <v>CV</v>
      </c>
      <c r="M4" s="110"/>
    </row>
    <row r="5" spans="1:13" ht="30" customHeight="1">
      <c r="A5" s="43">
        <f aca="true" t="shared" si="2" ref="A5:A68">SUM(A4+1)</f>
        <v>3</v>
      </c>
      <c r="B5" s="53">
        <v>1761</v>
      </c>
      <c r="C5" s="44">
        <v>41687</v>
      </c>
      <c r="D5" s="14" t="s">
        <v>51</v>
      </c>
      <c r="E5" s="14" t="s">
        <v>50</v>
      </c>
      <c r="F5" s="45" t="s">
        <v>506</v>
      </c>
      <c r="G5" s="22" t="s">
        <v>1377</v>
      </c>
      <c r="H5" s="44">
        <v>41802</v>
      </c>
      <c r="I5" s="44">
        <v>41802</v>
      </c>
      <c r="J5" s="100">
        <v>400</v>
      </c>
      <c r="K5" s="7" t="str">
        <f t="shared" si="0"/>
        <v>DOWNLOAD</v>
      </c>
      <c r="L5" s="7" t="str">
        <f t="shared" si="1"/>
        <v>CV</v>
      </c>
      <c r="M5" s="110"/>
    </row>
    <row r="6" spans="1:13" ht="30" customHeight="1">
      <c r="A6" s="43">
        <f t="shared" si="2"/>
        <v>4</v>
      </c>
      <c r="B6" s="53">
        <v>1767</v>
      </c>
      <c r="C6" s="44">
        <v>41687</v>
      </c>
      <c r="D6" s="55" t="s">
        <v>51</v>
      </c>
      <c r="E6" s="55" t="s">
        <v>50</v>
      </c>
      <c r="F6" s="45" t="s">
        <v>506</v>
      </c>
      <c r="G6" s="24" t="s">
        <v>707</v>
      </c>
      <c r="H6" s="44">
        <v>41809</v>
      </c>
      <c r="I6" s="44">
        <v>41809</v>
      </c>
      <c r="J6" s="100">
        <v>500</v>
      </c>
      <c r="K6" s="7" t="str">
        <f t="shared" si="0"/>
        <v>DOWNLOAD</v>
      </c>
      <c r="L6" s="7" t="str">
        <f t="shared" si="1"/>
        <v>CV</v>
      </c>
      <c r="M6" s="110"/>
    </row>
    <row r="7" spans="1:13" ht="30" customHeight="1">
      <c r="A7" s="43">
        <f t="shared" si="2"/>
        <v>5</v>
      </c>
      <c r="B7" s="53">
        <v>1786</v>
      </c>
      <c r="C7" s="44">
        <v>41687</v>
      </c>
      <c r="D7" s="14" t="s">
        <v>51</v>
      </c>
      <c r="E7" s="14" t="s">
        <v>50</v>
      </c>
      <c r="F7" s="45" t="s">
        <v>506</v>
      </c>
      <c r="G7" s="22" t="s">
        <v>1380</v>
      </c>
      <c r="H7" s="44">
        <v>41830</v>
      </c>
      <c r="I7" s="44">
        <v>41830</v>
      </c>
      <c r="J7" s="100">
        <v>400</v>
      </c>
      <c r="K7" s="7" t="str">
        <f t="shared" si="0"/>
        <v>DOWNLOAD</v>
      </c>
      <c r="L7" s="7" t="str">
        <f t="shared" si="1"/>
        <v>CV</v>
      </c>
      <c r="M7" s="110"/>
    </row>
    <row r="8" spans="1:13" ht="30" customHeight="1">
      <c r="A8" s="43">
        <f t="shared" si="2"/>
        <v>6</v>
      </c>
      <c r="B8" s="53">
        <v>1777</v>
      </c>
      <c r="C8" s="44">
        <v>41687</v>
      </c>
      <c r="D8" s="14" t="s">
        <v>117</v>
      </c>
      <c r="E8" s="14" t="s">
        <v>118</v>
      </c>
      <c r="F8" s="45" t="s">
        <v>1571</v>
      </c>
      <c r="G8" s="22" t="s">
        <v>1378</v>
      </c>
      <c r="H8" s="44">
        <v>41808</v>
      </c>
      <c r="I8" s="44">
        <v>41809</v>
      </c>
      <c r="J8" s="100">
        <v>125</v>
      </c>
      <c r="K8" s="7" t="str">
        <f t="shared" si="0"/>
        <v>DOWNLOAD</v>
      </c>
      <c r="L8" s="7" t="str">
        <f t="shared" si="1"/>
        <v>CV</v>
      </c>
      <c r="M8" s="110"/>
    </row>
    <row r="9" spans="1:13" ht="30" customHeight="1">
      <c r="A9" s="43">
        <f t="shared" si="2"/>
        <v>7</v>
      </c>
      <c r="B9" s="53">
        <v>2286</v>
      </c>
      <c r="C9" s="44">
        <v>41695</v>
      </c>
      <c r="D9" s="14" t="s">
        <v>1317</v>
      </c>
      <c r="E9" s="14" t="s">
        <v>276</v>
      </c>
      <c r="F9" s="45" t="s">
        <v>1568</v>
      </c>
      <c r="G9" s="22" t="s">
        <v>1385</v>
      </c>
      <c r="H9" s="44">
        <v>41705</v>
      </c>
      <c r="I9" s="44">
        <v>41705</v>
      </c>
      <c r="J9" s="100">
        <v>0</v>
      </c>
      <c r="K9" s="7" t="str">
        <f t="shared" si="0"/>
        <v>DOWNLOAD</v>
      </c>
      <c r="L9" s="7" t="str">
        <f t="shared" si="1"/>
        <v>CV</v>
      </c>
      <c r="M9" s="113" t="s">
        <v>1603</v>
      </c>
    </row>
    <row r="10" spans="1:13" ht="30" customHeight="1">
      <c r="A10" s="43">
        <f t="shared" si="2"/>
        <v>8</v>
      </c>
      <c r="B10" s="53">
        <v>2298</v>
      </c>
      <c r="C10" s="44">
        <v>41695</v>
      </c>
      <c r="D10" s="14" t="s">
        <v>155</v>
      </c>
      <c r="E10" s="14" t="s">
        <v>87</v>
      </c>
      <c r="F10" s="45" t="s">
        <v>1567</v>
      </c>
      <c r="G10" s="22" t="s">
        <v>1385</v>
      </c>
      <c r="H10" s="44">
        <v>41705</v>
      </c>
      <c r="I10" s="44">
        <v>41705</v>
      </c>
      <c r="J10" s="100">
        <v>0</v>
      </c>
      <c r="K10" s="7" t="str">
        <f t="shared" si="0"/>
        <v>DOWNLOAD</v>
      </c>
      <c r="L10" s="7" t="str">
        <f t="shared" si="1"/>
        <v>CV</v>
      </c>
      <c r="M10" s="113" t="s">
        <v>1603</v>
      </c>
    </row>
    <row r="11" spans="1:13" ht="30" customHeight="1">
      <c r="A11" s="53">
        <f t="shared" si="2"/>
        <v>9</v>
      </c>
      <c r="B11" s="53">
        <v>2407</v>
      </c>
      <c r="C11" s="68">
        <v>41697</v>
      </c>
      <c r="D11" s="69" t="s">
        <v>207</v>
      </c>
      <c r="E11" s="69" t="s">
        <v>204</v>
      </c>
      <c r="F11" s="70" t="s">
        <v>490</v>
      </c>
      <c r="G11" s="71" t="s">
        <v>1388</v>
      </c>
      <c r="H11" s="68">
        <v>41722</v>
      </c>
      <c r="I11" s="68">
        <v>41723</v>
      </c>
      <c r="J11" s="102">
        <v>700</v>
      </c>
      <c r="K11" s="7" t="str">
        <f t="shared" si="0"/>
        <v>DOWNLOAD</v>
      </c>
      <c r="L11" s="7" t="str">
        <f t="shared" si="1"/>
        <v>CV</v>
      </c>
      <c r="M11" s="111"/>
    </row>
    <row r="12" spans="1:13" ht="30" customHeight="1">
      <c r="A12" s="53">
        <f t="shared" si="2"/>
        <v>10</v>
      </c>
      <c r="B12" s="53">
        <v>1203</v>
      </c>
      <c r="C12" s="66" t="s">
        <v>1310</v>
      </c>
      <c r="D12" s="73" t="s">
        <v>1217</v>
      </c>
      <c r="E12" s="73" t="s">
        <v>1609</v>
      </c>
      <c r="F12" s="70" t="s">
        <v>462</v>
      </c>
      <c r="G12" s="74" t="s">
        <v>469</v>
      </c>
      <c r="H12" s="68">
        <v>41697</v>
      </c>
      <c r="I12" s="68">
        <v>41697</v>
      </c>
      <c r="J12" s="102">
        <v>270</v>
      </c>
      <c r="K12" s="7" t="str">
        <f t="shared" si="0"/>
        <v>DOWNLOAD</v>
      </c>
      <c r="L12" s="7" t="str">
        <f t="shared" si="1"/>
        <v>CV</v>
      </c>
      <c r="M12" s="111"/>
    </row>
    <row r="13" spans="1:13" ht="30" customHeight="1">
      <c r="A13" s="53">
        <f t="shared" si="2"/>
        <v>11</v>
      </c>
      <c r="B13" s="53">
        <v>1677</v>
      </c>
      <c r="C13" s="68">
        <v>41684</v>
      </c>
      <c r="D13" s="73" t="s">
        <v>1217</v>
      </c>
      <c r="E13" s="73" t="s">
        <v>1609</v>
      </c>
      <c r="F13" s="70" t="s">
        <v>462</v>
      </c>
      <c r="G13" s="74" t="s">
        <v>486</v>
      </c>
      <c r="H13" s="68">
        <v>41703</v>
      </c>
      <c r="I13" s="68">
        <v>41703</v>
      </c>
      <c r="J13" s="102">
        <v>270</v>
      </c>
      <c r="K13" s="7" t="str">
        <f t="shared" si="0"/>
        <v>DOWNLOAD</v>
      </c>
      <c r="L13" s="7" t="str">
        <f t="shared" si="1"/>
        <v>CV</v>
      </c>
      <c r="M13" s="111"/>
    </row>
    <row r="14" spans="1:13" ht="30" customHeight="1">
      <c r="A14" s="53">
        <f t="shared" si="2"/>
        <v>12</v>
      </c>
      <c r="B14" s="53">
        <v>2045</v>
      </c>
      <c r="C14" s="66" t="s">
        <v>1311</v>
      </c>
      <c r="D14" s="73" t="s">
        <v>1217</v>
      </c>
      <c r="E14" s="73" t="s">
        <v>1609</v>
      </c>
      <c r="F14" s="70" t="s">
        <v>462</v>
      </c>
      <c r="G14" s="74" t="s">
        <v>521</v>
      </c>
      <c r="H14" s="68">
        <v>41711</v>
      </c>
      <c r="I14" s="68">
        <v>41711</v>
      </c>
      <c r="J14" s="102">
        <v>270</v>
      </c>
      <c r="K14" s="7" t="str">
        <f t="shared" si="0"/>
        <v>DOWNLOAD</v>
      </c>
      <c r="L14" s="7" t="str">
        <f t="shared" si="1"/>
        <v>CV</v>
      </c>
      <c r="M14" s="111"/>
    </row>
    <row r="15" spans="1:13" ht="30" customHeight="1">
      <c r="A15" s="53">
        <f t="shared" si="2"/>
        <v>13</v>
      </c>
      <c r="B15" s="53">
        <v>1265</v>
      </c>
      <c r="C15" s="68">
        <v>41677</v>
      </c>
      <c r="D15" s="75" t="s">
        <v>201</v>
      </c>
      <c r="E15" s="75" t="s">
        <v>1241</v>
      </c>
      <c r="F15" s="70" t="s">
        <v>466</v>
      </c>
      <c r="G15" s="71" t="s">
        <v>467</v>
      </c>
      <c r="H15" s="68">
        <v>41689</v>
      </c>
      <c r="I15" s="68">
        <v>41767</v>
      </c>
      <c r="J15" s="102">
        <v>875</v>
      </c>
      <c r="K15" s="7" t="str">
        <f t="shared" si="0"/>
        <v>DOWNLOAD</v>
      </c>
      <c r="L15" s="7" t="str">
        <f t="shared" si="1"/>
        <v>CV</v>
      </c>
      <c r="M15" s="113" t="s">
        <v>1448</v>
      </c>
    </row>
    <row r="16" spans="1:13" ht="30" customHeight="1">
      <c r="A16" s="53">
        <f t="shared" si="2"/>
        <v>14</v>
      </c>
      <c r="B16" s="53">
        <v>1527</v>
      </c>
      <c r="C16" s="68">
        <v>41683</v>
      </c>
      <c r="D16" s="73" t="s">
        <v>201</v>
      </c>
      <c r="E16" s="73" t="s">
        <v>1241</v>
      </c>
      <c r="F16" s="70" t="s">
        <v>466</v>
      </c>
      <c r="G16" s="74" t="s">
        <v>467</v>
      </c>
      <c r="H16" s="68">
        <v>41689</v>
      </c>
      <c r="I16" s="68">
        <v>41767</v>
      </c>
      <c r="J16" s="102">
        <v>875</v>
      </c>
      <c r="K16" s="7" t="str">
        <f t="shared" si="0"/>
        <v>DOWNLOAD</v>
      </c>
      <c r="L16" s="7" t="str">
        <f t="shared" si="1"/>
        <v>CV</v>
      </c>
      <c r="M16" s="111"/>
    </row>
    <row r="17" spans="1:13" ht="30" customHeight="1">
      <c r="A17" s="53">
        <f t="shared" si="2"/>
        <v>15</v>
      </c>
      <c r="B17" s="53">
        <v>1190</v>
      </c>
      <c r="C17" s="66" t="s">
        <v>1310</v>
      </c>
      <c r="D17" s="69" t="s">
        <v>20</v>
      </c>
      <c r="E17" s="69" t="s">
        <v>18</v>
      </c>
      <c r="F17" s="70" t="s">
        <v>568</v>
      </c>
      <c r="G17" s="71" t="s">
        <v>1361</v>
      </c>
      <c r="H17" s="68">
        <v>41835</v>
      </c>
      <c r="I17" s="68">
        <v>41836</v>
      </c>
      <c r="J17" s="102">
        <v>800</v>
      </c>
      <c r="K17" s="7" t="str">
        <f t="shared" si="0"/>
        <v>DOWNLOAD</v>
      </c>
      <c r="L17" s="7" t="str">
        <f t="shared" si="1"/>
        <v>CV</v>
      </c>
      <c r="M17" s="111"/>
    </row>
    <row r="18" spans="1:13" ht="30" customHeight="1">
      <c r="A18" s="53">
        <f t="shared" si="2"/>
        <v>16</v>
      </c>
      <c r="B18" s="53">
        <v>1706</v>
      </c>
      <c r="C18" s="68">
        <v>41684</v>
      </c>
      <c r="D18" s="73" t="s">
        <v>52</v>
      </c>
      <c r="E18" s="73" t="s">
        <v>53</v>
      </c>
      <c r="F18" s="76" t="s">
        <v>558</v>
      </c>
      <c r="G18" s="74" t="s">
        <v>611</v>
      </c>
      <c r="H18" s="68">
        <v>41780</v>
      </c>
      <c r="I18" s="68">
        <v>41780</v>
      </c>
      <c r="J18" s="102">
        <v>400</v>
      </c>
      <c r="K18" s="7" t="str">
        <f t="shared" si="0"/>
        <v>DOWNLOAD</v>
      </c>
      <c r="L18" s="7" t="str">
        <f t="shared" si="1"/>
        <v>CV</v>
      </c>
      <c r="M18" s="111"/>
    </row>
    <row r="19" spans="1:13" ht="30" customHeight="1">
      <c r="A19" s="53">
        <f t="shared" si="2"/>
        <v>17</v>
      </c>
      <c r="B19" s="53">
        <v>1762</v>
      </c>
      <c r="C19" s="68">
        <v>41687</v>
      </c>
      <c r="D19" s="73" t="s">
        <v>52</v>
      </c>
      <c r="E19" s="73" t="s">
        <v>53</v>
      </c>
      <c r="F19" s="70" t="s">
        <v>558</v>
      </c>
      <c r="G19" s="74" t="s">
        <v>701</v>
      </c>
      <c r="H19" s="68">
        <v>41801</v>
      </c>
      <c r="I19" s="68">
        <v>41801</v>
      </c>
      <c r="J19" s="102">
        <v>400</v>
      </c>
      <c r="K19" s="7" t="str">
        <f t="shared" si="0"/>
        <v>DOWNLOAD</v>
      </c>
      <c r="L19" s="7" t="str">
        <f t="shared" si="1"/>
        <v>CV</v>
      </c>
      <c r="M19" s="111"/>
    </row>
    <row r="20" spans="1:13" ht="30" customHeight="1">
      <c r="A20" s="53">
        <f t="shared" si="2"/>
        <v>18</v>
      </c>
      <c r="B20" s="53">
        <v>1768</v>
      </c>
      <c r="C20" s="68">
        <v>41687</v>
      </c>
      <c r="D20" s="73" t="s">
        <v>52</v>
      </c>
      <c r="E20" s="73" t="s">
        <v>53</v>
      </c>
      <c r="F20" s="70" t="s">
        <v>558</v>
      </c>
      <c r="G20" s="74" t="s">
        <v>707</v>
      </c>
      <c r="H20" s="68">
        <v>41808</v>
      </c>
      <c r="I20" s="68">
        <v>41808</v>
      </c>
      <c r="J20" s="102">
        <v>500</v>
      </c>
      <c r="K20" s="7" t="str">
        <f t="shared" si="0"/>
        <v>DOWNLOAD</v>
      </c>
      <c r="L20" s="7" t="str">
        <f t="shared" si="1"/>
        <v>CV</v>
      </c>
      <c r="M20" s="111"/>
    </row>
    <row r="21" spans="1:13" ht="30" customHeight="1">
      <c r="A21" s="53">
        <f t="shared" si="2"/>
        <v>19</v>
      </c>
      <c r="B21" s="53">
        <v>1787</v>
      </c>
      <c r="C21" s="68">
        <v>41687</v>
      </c>
      <c r="D21" s="69" t="s">
        <v>52</v>
      </c>
      <c r="E21" s="69" t="s">
        <v>53</v>
      </c>
      <c r="F21" s="70" t="s">
        <v>558</v>
      </c>
      <c r="G21" s="71" t="s">
        <v>1380</v>
      </c>
      <c r="H21" s="68">
        <v>41829</v>
      </c>
      <c r="I21" s="68">
        <v>41829</v>
      </c>
      <c r="J21" s="102">
        <v>400</v>
      </c>
      <c r="K21" s="7" t="str">
        <f t="shared" si="0"/>
        <v>DOWNLOAD</v>
      </c>
      <c r="L21" s="7" t="str">
        <f t="shared" si="1"/>
        <v>CV</v>
      </c>
      <c r="M21" s="111"/>
    </row>
    <row r="22" spans="1:13" ht="30" customHeight="1">
      <c r="A22" s="53">
        <f t="shared" si="2"/>
        <v>20</v>
      </c>
      <c r="B22" s="53">
        <v>1198</v>
      </c>
      <c r="C22" s="66" t="s">
        <v>1310</v>
      </c>
      <c r="D22" s="69" t="s">
        <v>910</v>
      </c>
      <c r="E22" s="69" t="s">
        <v>1610</v>
      </c>
      <c r="F22" s="70" t="s">
        <v>1533</v>
      </c>
      <c r="G22" s="71" t="s">
        <v>1362</v>
      </c>
      <c r="H22" s="68">
        <v>41689</v>
      </c>
      <c r="I22" s="68">
        <v>41689</v>
      </c>
      <c r="J22" s="102">
        <v>180</v>
      </c>
      <c r="K22" s="7" t="str">
        <f t="shared" si="0"/>
        <v>DOWNLOAD</v>
      </c>
      <c r="L22" s="7" t="str">
        <f t="shared" si="1"/>
        <v>CV</v>
      </c>
      <c r="M22" s="111"/>
    </row>
    <row r="23" spans="1:13" ht="30" customHeight="1">
      <c r="A23" s="53">
        <f t="shared" si="2"/>
        <v>21</v>
      </c>
      <c r="B23" s="53">
        <v>2050</v>
      </c>
      <c r="C23" s="68">
        <v>41691</v>
      </c>
      <c r="D23" s="69" t="s">
        <v>910</v>
      </c>
      <c r="E23" s="69" t="s">
        <v>1610</v>
      </c>
      <c r="F23" s="70" t="s">
        <v>1533</v>
      </c>
      <c r="G23" s="71" t="s">
        <v>1384</v>
      </c>
      <c r="H23" s="68">
        <v>41718</v>
      </c>
      <c r="I23" s="68">
        <v>41718</v>
      </c>
      <c r="J23" s="102">
        <v>180</v>
      </c>
      <c r="K23" s="7" t="str">
        <f t="shared" si="0"/>
        <v>DOWNLOAD</v>
      </c>
      <c r="L23" s="7" t="str">
        <f t="shared" si="1"/>
        <v>CV</v>
      </c>
      <c r="M23" s="111"/>
    </row>
    <row r="24" spans="1:13" ht="30" customHeight="1">
      <c r="A24" s="53">
        <f t="shared" si="2"/>
        <v>22</v>
      </c>
      <c r="B24" s="53">
        <v>1685</v>
      </c>
      <c r="C24" s="68">
        <v>41684</v>
      </c>
      <c r="D24" s="73" t="s">
        <v>1243</v>
      </c>
      <c r="E24" s="73" t="s">
        <v>1245</v>
      </c>
      <c r="F24" s="70" t="s">
        <v>547</v>
      </c>
      <c r="G24" s="74" t="s">
        <v>548</v>
      </c>
      <c r="H24" s="68">
        <v>41709</v>
      </c>
      <c r="I24" s="68">
        <v>41711</v>
      </c>
      <c r="J24" s="102">
        <v>637.5</v>
      </c>
      <c r="K24" s="7" t="str">
        <f t="shared" si="0"/>
        <v>DOWNLOAD</v>
      </c>
      <c r="L24" s="7" t="str">
        <f t="shared" si="1"/>
        <v>CV</v>
      </c>
      <c r="M24" s="111"/>
    </row>
    <row r="25" spans="1:13" ht="30" customHeight="1">
      <c r="A25" s="43">
        <f t="shared" si="2"/>
        <v>23</v>
      </c>
      <c r="B25" s="43">
        <v>1682</v>
      </c>
      <c r="C25" s="44">
        <v>41684</v>
      </c>
      <c r="D25" s="55" t="s">
        <v>1618</v>
      </c>
      <c r="E25" s="55" t="s">
        <v>1161</v>
      </c>
      <c r="F25" s="45" t="s">
        <v>541</v>
      </c>
      <c r="G25" s="24" t="s">
        <v>542</v>
      </c>
      <c r="H25" s="44">
        <v>41702</v>
      </c>
      <c r="I25" s="44">
        <v>41704</v>
      </c>
      <c r="J25" s="100">
        <v>1200</v>
      </c>
      <c r="K25" s="7" t="str">
        <f t="shared" si="0"/>
        <v>DOWNLOAD</v>
      </c>
      <c r="L25" s="7" t="str">
        <f t="shared" si="1"/>
        <v>CV</v>
      </c>
      <c r="M25" s="110"/>
    </row>
    <row r="26" spans="1:13" ht="30" customHeight="1">
      <c r="A26" s="43">
        <f t="shared" si="2"/>
        <v>24</v>
      </c>
      <c r="B26" s="43">
        <v>1681</v>
      </c>
      <c r="C26" s="44">
        <v>41684</v>
      </c>
      <c r="D26" s="55" t="s">
        <v>1242</v>
      </c>
      <c r="E26" s="55" t="s">
        <v>1619</v>
      </c>
      <c r="F26" s="45" t="s">
        <v>539</v>
      </c>
      <c r="G26" s="24" t="s">
        <v>540</v>
      </c>
      <c r="H26" s="44">
        <v>41702</v>
      </c>
      <c r="I26" s="44">
        <v>41704</v>
      </c>
      <c r="J26" s="100">
        <v>1200</v>
      </c>
      <c r="K26" s="7" t="str">
        <f t="shared" si="0"/>
        <v>DOWNLOAD</v>
      </c>
      <c r="L26" s="7" t="str">
        <f t="shared" si="1"/>
        <v>CV</v>
      </c>
      <c r="M26" s="110"/>
    </row>
    <row r="27" spans="1:13" ht="30" customHeight="1">
      <c r="A27" s="43">
        <f t="shared" si="2"/>
        <v>25</v>
      </c>
      <c r="B27" s="43">
        <v>1694</v>
      </c>
      <c r="C27" s="44">
        <v>41684</v>
      </c>
      <c r="D27" s="55" t="s">
        <v>152</v>
      </c>
      <c r="E27" s="55" t="s">
        <v>62</v>
      </c>
      <c r="F27" s="45" t="s">
        <v>550</v>
      </c>
      <c r="G27" s="24" t="s">
        <v>551</v>
      </c>
      <c r="H27" s="44">
        <v>41709</v>
      </c>
      <c r="I27" s="44">
        <v>41722</v>
      </c>
      <c r="J27" s="100">
        <v>2100</v>
      </c>
      <c r="K27" s="7" t="str">
        <f t="shared" si="0"/>
        <v>DOWNLOAD</v>
      </c>
      <c r="L27" s="7" t="str">
        <f t="shared" si="1"/>
        <v>CV</v>
      </c>
      <c r="M27" s="110"/>
    </row>
    <row r="28" spans="1:13" ht="30" customHeight="1">
      <c r="A28" s="43">
        <f t="shared" si="2"/>
        <v>26</v>
      </c>
      <c r="B28" s="43">
        <v>1900</v>
      </c>
      <c r="C28" s="44">
        <v>41689</v>
      </c>
      <c r="D28" s="55" t="s">
        <v>1620</v>
      </c>
      <c r="E28" s="55" t="s">
        <v>1100</v>
      </c>
      <c r="F28" s="45" t="s">
        <v>487</v>
      </c>
      <c r="G28" s="24" t="s">
        <v>488</v>
      </c>
      <c r="H28" s="44">
        <v>41697</v>
      </c>
      <c r="I28" s="44">
        <v>41697</v>
      </c>
      <c r="J28" s="100">
        <v>400</v>
      </c>
      <c r="K28" s="7" t="str">
        <f t="shared" si="0"/>
        <v>DOWNLOAD</v>
      </c>
      <c r="L28" s="7" t="str">
        <f t="shared" si="1"/>
        <v>CV</v>
      </c>
      <c r="M28" s="110"/>
    </row>
    <row r="29" spans="1:13" ht="30" customHeight="1">
      <c r="A29" s="43">
        <f t="shared" si="2"/>
        <v>27</v>
      </c>
      <c r="B29" s="43">
        <v>1261</v>
      </c>
      <c r="C29" s="44">
        <v>41677</v>
      </c>
      <c r="D29" s="55" t="s">
        <v>1279</v>
      </c>
      <c r="E29" s="55" t="s">
        <v>1257</v>
      </c>
      <c r="F29" s="45" t="s">
        <v>533</v>
      </c>
      <c r="G29" s="24" t="s">
        <v>472</v>
      </c>
      <c r="H29" s="44">
        <v>41703</v>
      </c>
      <c r="I29" s="44">
        <v>41717</v>
      </c>
      <c r="J29" s="100">
        <v>1400</v>
      </c>
      <c r="K29" s="7" t="str">
        <f t="shared" si="0"/>
        <v>DOWNLOAD</v>
      </c>
      <c r="L29" s="7" t="str">
        <f t="shared" si="1"/>
        <v>CV</v>
      </c>
      <c r="M29" s="110"/>
    </row>
    <row r="30" spans="1:13" ht="30" customHeight="1">
      <c r="A30" s="43">
        <f t="shared" si="2"/>
        <v>28</v>
      </c>
      <c r="B30" s="43">
        <v>2299</v>
      </c>
      <c r="C30" s="44">
        <v>41695</v>
      </c>
      <c r="D30" s="14" t="s">
        <v>1621</v>
      </c>
      <c r="E30" s="14" t="s">
        <v>317</v>
      </c>
      <c r="F30" s="45" t="s">
        <v>1572</v>
      </c>
      <c r="G30" s="22" t="s">
        <v>1385</v>
      </c>
      <c r="H30" s="44">
        <v>41705</v>
      </c>
      <c r="I30" s="44">
        <v>41705</v>
      </c>
      <c r="J30" s="100">
        <v>0</v>
      </c>
      <c r="K30" s="7" t="str">
        <f t="shared" si="0"/>
        <v>DOWNLOAD</v>
      </c>
      <c r="L30" s="7" t="str">
        <f t="shared" si="1"/>
        <v>CV</v>
      </c>
      <c r="M30" s="113" t="s">
        <v>1603</v>
      </c>
    </row>
    <row r="31" spans="1:13" ht="30" customHeight="1">
      <c r="A31" s="43">
        <f t="shared" si="2"/>
        <v>29</v>
      </c>
      <c r="B31" s="53">
        <v>1267</v>
      </c>
      <c r="C31" s="44">
        <v>41677</v>
      </c>
      <c r="D31" s="51" t="s">
        <v>884</v>
      </c>
      <c r="E31" s="51" t="s">
        <v>885</v>
      </c>
      <c r="F31" s="45" t="s">
        <v>1537</v>
      </c>
      <c r="G31" s="22" t="s">
        <v>1368</v>
      </c>
      <c r="H31" s="44">
        <v>41668</v>
      </c>
      <c r="I31" s="44">
        <v>41695</v>
      </c>
      <c r="J31" s="100">
        <v>0</v>
      </c>
      <c r="K31" s="7" t="str">
        <f t="shared" si="0"/>
        <v>DOWNLOAD</v>
      </c>
      <c r="L31" s="7" t="str">
        <f t="shared" si="1"/>
        <v>CV</v>
      </c>
      <c r="M31" s="113" t="s">
        <v>1359</v>
      </c>
    </row>
    <row r="32" spans="1:13" ht="30" customHeight="1">
      <c r="A32" s="43">
        <f t="shared" si="2"/>
        <v>30</v>
      </c>
      <c r="B32" s="53">
        <v>1268</v>
      </c>
      <c r="C32" s="44">
        <v>41677</v>
      </c>
      <c r="D32" s="51" t="s">
        <v>884</v>
      </c>
      <c r="E32" s="51" t="s">
        <v>885</v>
      </c>
      <c r="F32" s="45" t="s">
        <v>1537</v>
      </c>
      <c r="G32" s="22" t="s">
        <v>1369</v>
      </c>
      <c r="H32" s="44">
        <v>41731</v>
      </c>
      <c r="I32" s="44">
        <v>41731</v>
      </c>
      <c r="J32" s="100">
        <v>0</v>
      </c>
      <c r="K32" s="7" t="str">
        <f t="shared" si="0"/>
        <v>DOWNLOAD</v>
      </c>
      <c r="L32" s="7" t="str">
        <f t="shared" si="1"/>
        <v>CV</v>
      </c>
      <c r="M32" s="113" t="s">
        <v>1359</v>
      </c>
    </row>
    <row r="33" spans="1:13" ht="30" customHeight="1">
      <c r="A33" s="43">
        <f t="shared" si="2"/>
        <v>31</v>
      </c>
      <c r="B33" s="53">
        <v>1271</v>
      </c>
      <c r="C33" s="44">
        <v>41677</v>
      </c>
      <c r="D33" s="51" t="s">
        <v>884</v>
      </c>
      <c r="E33" s="51" t="s">
        <v>885</v>
      </c>
      <c r="F33" s="45" t="s">
        <v>1537</v>
      </c>
      <c r="G33" s="22" t="s">
        <v>1370</v>
      </c>
      <c r="H33" s="44">
        <v>41732</v>
      </c>
      <c r="I33" s="44">
        <v>41732</v>
      </c>
      <c r="J33" s="100">
        <v>0</v>
      </c>
      <c r="K33" s="7" t="str">
        <f t="shared" si="0"/>
        <v>DOWNLOAD</v>
      </c>
      <c r="L33" s="7" t="str">
        <f t="shared" si="1"/>
        <v>CV</v>
      </c>
      <c r="M33" s="113" t="s">
        <v>1359</v>
      </c>
    </row>
    <row r="34" spans="1:13" ht="30" customHeight="1">
      <c r="A34" s="43">
        <f t="shared" si="2"/>
        <v>32</v>
      </c>
      <c r="B34" s="53">
        <v>1529</v>
      </c>
      <c r="C34" s="44">
        <v>41683</v>
      </c>
      <c r="D34" s="51" t="s">
        <v>884</v>
      </c>
      <c r="E34" s="51" t="s">
        <v>885</v>
      </c>
      <c r="F34" s="45" t="s">
        <v>1537</v>
      </c>
      <c r="G34" s="22" t="s">
        <v>1371</v>
      </c>
      <c r="H34" s="44">
        <v>41668</v>
      </c>
      <c r="I34" s="44">
        <v>41695</v>
      </c>
      <c r="J34" s="100">
        <v>0</v>
      </c>
      <c r="K34" s="7" t="str">
        <f t="shared" si="0"/>
        <v>DOWNLOAD</v>
      </c>
      <c r="L34" s="7" t="str">
        <f t="shared" si="1"/>
        <v>CV</v>
      </c>
      <c r="M34" s="109" t="s">
        <v>1359</v>
      </c>
    </row>
    <row r="35" spans="1:13" ht="30" customHeight="1">
      <c r="A35" s="43">
        <f t="shared" si="2"/>
        <v>33</v>
      </c>
      <c r="B35" s="53">
        <v>1668</v>
      </c>
      <c r="C35" s="29">
        <v>41684</v>
      </c>
      <c r="D35" s="14" t="s">
        <v>145</v>
      </c>
      <c r="E35" s="14" t="s">
        <v>1611</v>
      </c>
      <c r="F35" s="45" t="s">
        <v>1534</v>
      </c>
      <c r="G35" s="22" t="s">
        <v>1373</v>
      </c>
      <c r="H35" s="44">
        <v>41690</v>
      </c>
      <c r="I35" s="44">
        <v>41690</v>
      </c>
      <c r="J35" s="100">
        <v>270</v>
      </c>
      <c r="K35" s="7" t="str">
        <f t="shared" si="0"/>
        <v>DOWNLOAD</v>
      </c>
      <c r="L35" s="7" t="str">
        <f t="shared" si="1"/>
        <v>CV</v>
      </c>
      <c r="M35" s="110"/>
    </row>
    <row r="36" spans="1:13" ht="30" customHeight="1">
      <c r="A36" s="43">
        <f t="shared" si="2"/>
        <v>34</v>
      </c>
      <c r="B36" s="53">
        <v>1204</v>
      </c>
      <c r="C36" s="32" t="s">
        <v>1310</v>
      </c>
      <c r="D36" s="55" t="s">
        <v>1219</v>
      </c>
      <c r="E36" s="55" t="s">
        <v>888</v>
      </c>
      <c r="F36" s="45" t="s">
        <v>470</v>
      </c>
      <c r="G36" s="24" t="s">
        <v>471</v>
      </c>
      <c r="H36" s="44">
        <v>41697</v>
      </c>
      <c r="I36" s="44">
        <v>41703</v>
      </c>
      <c r="J36" s="100">
        <v>360</v>
      </c>
      <c r="K36" s="7" t="str">
        <f t="shared" si="0"/>
        <v>DOWNLOAD</v>
      </c>
      <c r="L36" s="7" t="str">
        <f t="shared" si="1"/>
        <v>CV</v>
      </c>
      <c r="M36" s="110"/>
    </row>
    <row r="37" spans="1:13" ht="30" customHeight="1">
      <c r="A37" s="43">
        <f t="shared" si="2"/>
        <v>35</v>
      </c>
      <c r="B37" s="53">
        <v>1657</v>
      </c>
      <c r="C37" s="44">
        <v>41684</v>
      </c>
      <c r="D37" s="55" t="s">
        <v>1219</v>
      </c>
      <c r="E37" s="55" t="s">
        <v>888</v>
      </c>
      <c r="F37" s="45" t="s">
        <v>470</v>
      </c>
      <c r="G37" s="24" t="s">
        <v>482</v>
      </c>
      <c r="H37" s="44">
        <v>41688</v>
      </c>
      <c r="I37" s="44">
        <v>41703</v>
      </c>
      <c r="J37" s="100">
        <v>360</v>
      </c>
      <c r="K37" s="7" t="str">
        <f t="shared" si="0"/>
        <v>DOWNLOAD</v>
      </c>
      <c r="L37" s="7" t="str">
        <f t="shared" si="1"/>
        <v>CV</v>
      </c>
      <c r="M37" s="110"/>
    </row>
    <row r="38" spans="1:13" ht="30" customHeight="1">
      <c r="A38" s="43">
        <f t="shared" si="2"/>
        <v>36</v>
      </c>
      <c r="B38" s="53">
        <v>2042</v>
      </c>
      <c r="C38" s="32" t="s">
        <v>1311</v>
      </c>
      <c r="D38" s="55" t="s">
        <v>1219</v>
      </c>
      <c r="E38" s="55" t="s">
        <v>888</v>
      </c>
      <c r="F38" s="45" t="s">
        <v>470</v>
      </c>
      <c r="G38" s="24" t="s">
        <v>519</v>
      </c>
      <c r="H38" s="44">
        <v>41709</v>
      </c>
      <c r="I38" s="44">
        <v>41709</v>
      </c>
      <c r="J38" s="100">
        <v>360</v>
      </c>
      <c r="K38" s="7" t="str">
        <f t="shared" si="0"/>
        <v>DOWNLOAD</v>
      </c>
      <c r="L38" s="7" t="str">
        <f t="shared" si="1"/>
        <v>CV</v>
      </c>
      <c r="M38" s="110"/>
    </row>
    <row r="39" spans="1:13" ht="30" customHeight="1">
      <c r="A39" s="43">
        <f t="shared" si="2"/>
        <v>37</v>
      </c>
      <c r="B39" s="53">
        <v>1901</v>
      </c>
      <c r="C39" s="44">
        <v>41689</v>
      </c>
      <c r="D39" s="14" t="s">
        <v>1230</v>
      </c>
      <c r="E39" s="51" t="s">
        <v>10</v>
      </c>
      <c r="F39" s="45" t="s">
        <v>492</v>
      </c>
      <c r="G39" s="22" t="s">
        <v>1382</v>
      </c>
      <c r="H39" s="44">
        <v>41695</v>
      </c>
      <c r="I39" s="44">
        <v>41976</v>
      </c>
      <c r="J39" s="100">
        <v>900</v>
      </c>
      <c r="K39" s="7" t="str">
        <f t="shared" si="0"/>
        <v>DOWNLOAD</v>
      </c>
      <c r="L39" s="7" t="str">
        <f t="shared" si="1"/>
        <v>CV</v>
      </c>
      <c r="M39" s="110"/>
    </row>
    <row r="40" spans="1:13" ht="30" customHeight="1">
      <c r="A40" s="43">
        <f t="shared" si="2"/>
        <v>38</v>
      </c>
      <c r="B40" s="66">
        <v>1662</v>
      </c>
      <c r="C40" s="29">
        <v>41684</v>
      </c>
      <c r="D40" s="51" t="s">
        <v>1074</v>
      </c>
      <c r="E40" s="51" t="s">
        <v>64</v>
      </c>
      <c r="F40" s="45" t="s">
        <v>1535</v>
      </c>
      <c r="G40" s="22" t="s">
        <v>1372</v>
      </c>
      <c r="H40" s="44">
        <v>41689</v>
      </c>
      <c r="I40" s="44">
        <v>41689</v>
      </c>
      <c r="J40" s="100">
        <v>180</v>
      </c>
      <c r="K40" s="7" t="str">
        <f t="shared" si="0"/>
        <v>DOWNLOAD</v>
      </c>
      <c r="L40" s="7" t="str">
        <f t="shared" si="1"/>
        <v>CV</v>
      </c>
      <c r="M40" s="110"/>
    </row>
    <row r="41" spans="1:13" ht="30" customHeight="1">
      <c r="A41" s="43">
        <f t="shared" si="2"/>
        <v>39</v>
      </c>
      <c r="B41" s="53">
        <v>2043</v>
      </c>
      <c r="C41" s="44">
        <v>41691</v>
      </c>
      <c r="D41" s="14" t="s">
        <v>1074</v>
      </c>
      <c r="E41" s="14" t="s">
        <v>64</v>
      </c>
      <c r="F41" s="45" t="s">
        <v>1535</v>
      </c>
      <c r="G41" s="22" t="s">
        <v>1384</v>
      </c>
      <c r="H41" s="44">
        <v>41710</v>
      </c>
      <c r="I41" s="44">
        <v>41710</v>
      </c>
      <c r="J41" s="100">
        <v>180</v>
      </c>
      <c r="K41" s="7" t="str">
        <f t="shared" si="0"/>
        <v>DOWNLOAD</v>
      </c>
      <c r="L41" s="7" t="str">
        <f t="shared" si="1"/>
        <v>CV</v>
      </c>
      <c r="M41" s="110"/>
    </row>
    <row r="42" spans="1:13" ht="30" customHeight="1">
      <c r="A42" s="43">
        <f t="shared" si="2"/>
        <v>40</v>
      </c>
      <c r="B42" s="53">
        <v>1686</v>
      </c>
      <c r="C42" s="44">
        <v>41684</v>
      </c>
      <c r="D42" s="55" t="s">
        <v>1234</v>
      </c>
      <c r="E42" s="55" t="s">
        <v>1254</v>
      </c>
      <c r="F42" s="45" t="s">
        <v>549</v>
      </c>
      <c r="G42" s="24" t="s">
        <v>548</v>
      </c>
      <c r="H42" s="44">
        <v>41709</v>
      </c>
      <c r="I42" s="44">
        <v>41711</v>
      </c>
      <c r="J42" s="100">
        <v>637.5</v>
      </c>
      <c r="K42" s="7" t="str">
        <f t="shared" si="0"/>
        <v>DOWNLOAD</v>
      </c>
      <c r="L42" s="7" t="str">
        <f t="shared" si="1"/>
        <v>CV</v>
      </c>
      <c r="M42" s="110"/>
    </row>
    <row r="43" spans="1:13" ht="30" customHeight="1">
      <c r="A43" s="43">
        <f t="shared" si="2"/>
        <v>41</v>
      </c>
      <c r="B43" s="53">
        <v>1154</v>
      </c>
      <c r="C43" s="44">
        <v>41675</v>
      </c>
      <c r="D43" s="55" t="s">
        <v>135</v>
      </c>
      <c r="E43" s="55" t="s">
        <v>136</v>
      </c>
      <c r="F43" s="45" t="s">
        <v>504</v>
      </c>
      <c r="G43" s="24" t="s">
        <v>505</v>
      </c>
      <c r="H43" s="44">
        <v>41689</v>
      </c>
      <c r="I43" s="44">
        <v>41689</v>
      </c>
      <c r="J43" s="100">
        <v>200</v>
      </c>
      <c r="K43" s="7" t="str">
        <f t="shared" si="0"/>
        <v>DOWNLOAD</v>
      </c>
      <c r="L43" s="7" t="str">
        <f t="shared" si="1"/>
        <v>CV</v>
      </c>
      <c r="M43" s="110"/>
    </row>
    <row r="44" spans="1:13" ht="30" customHeight="1">
      <c r="A44" s="43">
        <f t="shared" si="2"/>
        <v>42</v>
      </c>
      <c r="B44" s="67">
        <v>1641</v>
      </c>
      <c r="C44" s="49">
        <v>41683</v>
      </c>
      <c r="D44" s="103" t="s">
        <v>135</v>
      </c>
      <c r="E44" s="103" t="s">
        <v>136</v>
      </c>
      <c r="F44" s="47" t="s">
        <v>504</v>
      </c>
      <c r="G44" s="48" t="s">
        <v>536</v>
      </c>
      <c r="H44" s="49">
        <v>41723</v>
      </c>
      <c r="I44" s="49">
        <v>41724</v>
      </c>
      <c r="J44" s="100">
        <v>400</v>
      </c>
      <c r="K44" s="7" t="str">
        <f t="shared" si="0"/>
        <v>DOWNLOAD</v>
      </c>
      <c r="L44" s="7" t="str">
        <f t="shared" si="1"/>
        <v>CV</v>
      </c>
      <c r="M44" s="110"/>
    </row>
    <row r="45" spans="1:13" ht="30" customHeight="1">
      <c r="A45" s="43">
        <f t="shared" si="2"/>
        <v>43</v>
      </c>
      <c r="B45" s="67">
        <v>1903</v>
      </c>
      <c r="C45" s="49">
        <v>41689</v>
      </c>
      <c r="D45" s="103" t="s">
        <v>135</v>
      </c>
      <c r="E45" s="103" t="s">
        <v>136</v>
      </c>
      <c r="F45" s="47" t="s">
        <v>504</v>
      </c>
      <c r="G45" s="48" t="s">
        <v>711</v>
      </c>
      <c r="H45" s="49">
        <v>41807</v>
      </c>
      <c r="I45" s="49">
        <v>41808</v>
      </c>
      <c r="J45" s="100">
        <v>800</v>
      </c>
      <c r="K45" s="7" t="str">
        <f t="shared" si="0"/>
        <v>DOWNLOAD</v>
      </c>
      <c r="L45" s="7" t="str">
        <f t="shared" si="1"/>
        <v>CV</v>
      </c>
      <c r="M45" s="110"/>
    </row>
    <row r="46" spans="1:13" ht="30" customHeight="1">
      <c r="A46" s="43">
        <f t="shared" si="2"/>
        <v>44</v>
      </c>
      <c r="B46" s="67">
        <v>1904</v>
      </c>
      <c r="C46" s="44">
        <v>41689</v>
      </c>
      <c r="D46" s="14" t="s">
        <v>135</v>
      </c>
      <c r="E46" s="14" t="s">
        <v>136</v>
      </c>
      <c r="F46" s="45" t="s">
        <v>504</v>
      </c>
      <c r="G46" s="48" t="s">
        <v>1383</v>
      </c>
      <c r="H46" s="44">
        <v>41828</v>
      </c>
      <c r="I46" s="44">
        <v>41829</v>
      </c>
      <c r="J46" s="100">
        <v>800</v>
      </c>
      <c r="K46" s="7" t="str">
        <f t="shared" si="0"/>
        <v>DOWNLOAD</v>
      </c>
      <c r="L46" s="7" t="str">
        <f t="shared" si="1"/>
        <v>CV</v>
      </c>
      <c r="M46" s="110"/>
    </row>
    <row r="47" spans="1:13" ht="30" customHeight="1">
      <c r="A47" s="43">
        <f t="shared" si="2"/>
        <v>45</v>
      </c>
      <c r="B47" s="53">
        <v>1202</v>
      </c>
      <c r="C47" s="32" t="s">
        <v>1310</v>
      </c>
      <c r="D47" s="14" t="s">
        <v>135</v>
      </c>
      <c r="E47" s="14" t="s">
        <v>373</v>
      </c>
      <c r="F47" s="45" t="s">
        <v>460</v>
      </c>
      <c r="G47" s="22" t="s">
        <v>1364</v>
      </c>
      <c r="H47" s="44">
        <v>41695</v>
      </c>
      <c r="I47" s="44">
        <v>41702</v>
      </c>
      <c r="J47" s="100">
        <v>540</v>
      </c>
      <c r="K47" s="7" t="str">
        <f t="shared" si="0"/>
        <v>DOWNLOAD</v>
      </c>
      <c r="L47" s="7" t="str">
        <f t="shared" si="1"/>
        <v>CV</v>
      </c>
      <c r="M47" s="110"/>
    </row>
    <row r="48" spans="1:13" ht="30" customHeight="1">
      <c r="A48" s="43">
        <f t="shared" si="2"/>
        <v>46</v>
      </c>
      <c r="B48" s="53">
        <v>1671</v>
      </c>
      <c r="C48" s="44">
        <v>41684</v>
      </c>
      <c r="D48" s="55" t="s">
        <v>135</v>
      </c>
      <c r="E48" s="55" t="s">
        <v>373</v>
      </c>
      <c r="F48" s="45" t="s">
        <v>460</v>
      </c>
      <c r="G48" s="24" t="s">
        <v>485</v>
      </c>
      <c r="H48" s="44">
        <v>41695</v>
      </c>
      <c r="I48" s="44">
        <v>41702</v>
      </c>
      <c r="J48" s="100">
        <v>540</v>
      </c>
      <c r="K48" s="7" t="str">
        <f t="shared" si="0"/>
        <v>DOWNLOAD</v>
      </c>
      <c r="L48" s="7" t="str">
        <f t="shared" si="1"/>
        <v>CV</v>
      </c>
      <c r="M48" s="110"/>
    </row>
    <row r="49" spans="1:13" ht="30" customHeight="1">
      <c r="A49" s="43">
        <f t="shared" si="2"/>
        <v>47</v>
      </c>
      <c r="B49" s="67">
        <v>2048</v>
      </c>
      <c r="C49" s="46" t="s">
        <v>1311</v>
      </c>
      <c r="D49" s="103" t="s">
        <v>135</v>
      </c>
      <c r="E49" s="103" t="s">
        <v>373</v>
      </c>
      <c r="F49" s="47" t="s">
        <v>460</v>
      </c>
      <c r="G49" s="48" t="s">
        <v>523</v>
      </c>
      <c r="H49" s="49">
        <v>41717</v>
      </c>
      <c r="I49" s="49">
        <v>41723</v>
      </c>
      <c r="J49" s="100">
        <v>540</v>
      </c>
      <c r="K49" s="7" t="str">
        <f t="shared" si="0"/>
        <v>DOWNLOAD</v>
      </c>
      <c r="L49" s="7" t="str">
        <f t="shared" si="1"/>
        <v>CV</v>
      </c>
      <c r="M49" s="110"/>
    </row>
    <row r="50" spans="1:13" ht="30" customHeight="1">
      <c r="A50" s="43">
        <f t="shared" si="2"/>
        <v>48</v>
      </c>
      <c r="B50" s="53">
        <v>1258</v>
      </c>
      <c r="C50" s="44">
        <v>41677</v>
      </c>
      <c r="D50" s="55" t="s">
        <v>875</v>
      </c>
      <c r="E50" s="55" t="s">
        <v>1612</v>
      </c>
      <c r="F50" s="45" t="s">
        <v>453</v>
      </c>
      <c r="G50" s="24" t="s">
        <v>472</v>
      </c>
      <c r="H50" s="44">
        <v>41689</v>
      </c>
      <c r="I50" s="44">
        <v>41704</v>
      </c>
      <c r="J50" s="100">
        <v>1400</v>
      </c>
      <c r="K50" s="7" t="str">
        <f t="shared" si="0"/>
        <v>DOWNLOAD</v>
      </c>
      <c r="L50" s="7" t="str">
        <f t="shared" si="1"/>
        <v>CV</v>
      </c>
      <c r="M50" s="110"/>
    </row>
    <row r="51" spans="1:13" ht="30" customHeight="1">
      <c r="A51" s="43">
        <f t="shared" si="2"/>
        <v>49</v>
      </c>
      <c r="B51" s="53">
        <v>1763</v>
      </c>
      <c r="C51" s="44">
        <v>41687</v>
      </c>
      <c r="D51" s="55" t="s">
        <v>114</v>
      </c>
      <c r="E51" s="55" t="s">
        <v>1622</v>
      </c>
      <c r="F51" s="45" t="s">
        <v>702</v>
      </c>
      <c r="G51" s="24" t="s">
        <v>703</v>
      </c>
      <c r="H51" s="44">
        <v>41801</v>
      </c>
      <c r="I51" s="44">
        <v>41802</v>
      </c>
      <c r="J51" s="100">
        <v>125</v>
      </c>
      <c r="K51" s="7" t="str">
        <f t="shared" si="0"/>
        <v>DOWNLOAD</v>
      </c>
      <c r="L51" s="7" t="str">
        <f t="shared" si="1"/>
        <v>CV</v>
      </c>
      <c r="M51" s="110"/>
    </row>
    <row r="52" spans="1:13" ht="30" customHeight="1">
      <c r="A52" s="43">
        <f t="shared" si="2"/>
        <v>50</v>
      </c>
      <c r="B52" s="53">
        <v>1779</v>
      </c>
      <c r="C52" s="44">
        <v>41687</v>
      </c>
      <c r="D52" s="14" t="s">
        <v>114</v>
      </c>
      <c r="E52" s="14" t="s">
        <v>1622</v>
      </c>
      <c r="F52" s="45" t="s">
        <v>702</v>
      </c>
      <c r="G52" s="22" t="s">
        <v>1378</v>
      </c>
      <c r="H52" s="44">
        <v>41808</v>
      </c>
      <c r="I52" s="44">
        <v>41809</v>
      </c>
      <c r="J52" s="100">
        <v>125</v>
      </c>
      <c r="K52" s="7" t="str">
        <f t="shared" si="0"/>
        <v>DOWNLOAD</v>
      </c>
      <c r="L52" s="7" t="str">
        <f t="shared" si="1"/>
        <v>CV</v>
      </c>
      <c r="M52" s="110"/>
    </row>
    <row r="53" spans="1:13" ht="30" customHeight="1">
      <c r="A53" s="43">
        <f t="shared" si="2"/>
        <v>51</v>
      </c>
      <c r="B53" s="53">
        <v>1788</v>
      </c>
      <c r="C53" s="44">
        <v>41687</v>
      </c>
      <c r="D53" s="14" t="s">
        <v>114</v>
      </c>
      <c r="E53" s="14" t="s">
        <v>1622</v>
      </c>
      <c r="F53" s="45" t="s">
        <v>702</v>
      </c>
      <c r="G53" s="22" t="s">
        <v>1381</v>
      </c>
      <c r="H53" s="44">
        <v>41829</v>
      </c>
      <c r="I53" s="44">
        <v>41830</v>
      </c>
      <c r="J53" s="100">
        <v>125</v>
      </c>
      <c r="K53" s="7" t="str">
        <f t="shared" si="0"/>
        <v>DOWNLOAD</v>
      </c>
      <c r="L53" s="7" t="str">
        <f t="shared" si="1"/>
        <v>CV</v>
      </c>
      <c r="M53" s="110"/>
    </row>
    <row r="54" spans="1:13" ht="30" customHeight="1">
      <c r="A54" s="43">
        <f t="shared" si="2"/>
        <v>52</v>
      </c>
      <c r="B54" s="53">
        <v>2386</v>
      </c>
      <c r="C54" s="44">
        <v>41697</v>
      </c>
      <c r="D54" s="14" t="s">
        <v>1318</v>
      </c>
      <c r="E54" s="14" t="s">
        <v>105</v>
      </c>
      <c r="F54" s="45" t="s">
        <v>1546</v>
      </c>
      <c r="G54" s="22" t="s">
        <v>1386</v>
      </c>
      <c r="H54" s="44">
        <v>41710</v>
      </c>
      <c r="I54" s="44">
        <v>41711</v>
      </c>
      <c r="J54" s="100">
        <v>0</v>
      </c>
      <c r="K54" s="7" t="str">
        <f t="shared" si="0"/>
        <v>DOWNLOAD</v>
      </c>
      <c r="L54" s="7" t="str">
        <f t="shared" si="1"/>
        <v>CV</v>
      </c>
      <c r="M54" s="112" t="s">
        <v>1604</v>
      </c>
    </row>
    <row r="55" spans="1:13" ht="30" customHeight="1">
      <c r="A55" s="43">
        <f t="shared" si="2"/>
        <v>53</v>
      </c>
      <c r="B55" s="43">
        <v>1200</v>
      </c>
      <c r="C55" s="32" t="s">
        <v>1310</v>
      </c>
      <c r="D55" s="55" t="s">
        <v>1284</v>
      </c>
      <c r="E55" s="55" t="s">
        <v>317</v>
      </c>
      <c r="F55" s="45" t="s">
        <v>480</v>
      </c>
      <c r="G55" s="24" t="s">
        <v>481</v>
      </c>
      <c r="H55" s="44">
        <v>41690</v>
      </c>
      <c r="I55" s="44">
        <v>41690</v>
      </c>
      <c r="J55" s="100">
        <v>90</v>
      </c>
      <c r="K55" s="7" t="str">
        <f t="shared" si="0"/>
        <v>DOWNLOAD</v>
      </c>
      <c r="L55" s="7" t="str">
        <f t="shared" si="1"/>
        <v>CV</v>
      </c>
      <c r="M55" s="110"/>
    </row>
    <row r="56" spans="1:13" ht="30" customHeight="1">
      <c r="A56" s="43">
        <f t="shared" si="2"/>
        <v>54</v>
      </c>
      <c r="B56" s="66">
        <v>1660</v>
      </c>
      <c r="C56" s="44">
        <v>41684</v>
      </c>
      <c r="D56" s="55" t="s">
        <v>1284</v>
      </c>
      <c r="E56" s="55" t="s">
        <v>317</v>
      </c>
      <c r="F56" s="45" t="s">
        <v>480</v>
      </c>
      <c r="G56" s="24" t="s">
        <v>483</v>
      </c>
      <c r="H56" s="44">
        <v>41688</v>
      </c>
      <c r="I56" s="44">
        <v>41688</v>
      </c>
      <c r="J56" s="100">
        <v>90</v>
      </c>
      <c r="K56" s="7" t="str">
        <f t="shared" si="0"/>
        <v>DOWNLOAD</v>
      </c>
      <c r="L56" s="7" t="str">
        <f t="shared" si="1"/>
        <v>CV</v>
      </c>
      <c r="M56" s="110"/>
    </row>
    <row r="57" spans="1:13" ht="30" customHeight="1">
      <c r="A57" s="43">
        <f t="shared" si="2"/>
        <v>55</v>
      </c>
      <c r="B57" s="53">
        <v>2046</v>
      </c>
      <c r="C57" s="32" t="s">
        <v>1311</v>
      </c>
      <c r="D57" s="55" t="s">
        <v>1284</v>
      </c>
      <c r="E57" s="55" t="s">
        <v>317</v>
      </c>
      <c r="F57" s="45" t="s">
        <v>480</v>
      </c>
      <c r="G57" s="24" t="s">
        <v>522</v>
      </c>
      <c r="H57" s="44">
        <v>41711</v>
      </c>
      <c r="I57" s="44">
        <v>41711</v>
      </c>
      <c r="J57" s="100">
        <v>90</v>
      </c>
      <c r="K57" s="7" t="str">
        <f t="shared" si="0"/>
        <v>DOWNLOAD</v>
      </c>
      <c r="L57" s="7" t="str">
        <f t="shared" si="1"/>
        <v>CV</v>
      </c>
      <c r="M57" s="110"/>
    </row>
    <row r="58" spans="1:13" ht="30" customHeight="1">
      <c r="A58" s="43">
        <f t="shared" si="2"/>
        <v>56</v>
      </c>
      <c r="B58" s="53">
        <v>1259</v>
      </c>
      <c r="C58" s="44">
        <v>41677</v>
      </c>
      <c r="D58" s="55" t="s">
        <v>1220</v>
      </c>
      <c r="E58" s="55" t="s">
        <v>1260</v>
      </c>
      <c r="F58" s="45" t="s">
        <v>473</v>
      </c>
      <c r="G58" s="24" t="s">
        <v>474</v>
      </c>
      <c r="H58" s="44">
        <v>41690</v>
      </c>
      <c r="I58" s="44">
        <v>41718</v>
      </c>
      <c r="J58" s="100">
        <v>400</v>
      </c>
      <c r="K58" s="7" t="str">
        <f t="shared" si="0"/>
        <v>DOWNLOAD</v>
      </c>
      <c r="L58" s="7" t="str">
        <f t="shared" si="1"/>
        <v>CV</v>
      </c>
      <c r="M58" s="110"/>
    </row>
    <row r="59" spans="1:13" ht="30" customHeight="1">
      <c r="A59" s="43">
        <f t="shared" si="2"/>
        <v>57</v>
      </c>
      <c r="B59" s="53">
        <v>1266</v>
      </c>
      <c r="C59" s="44">
        <v>41677</v>
      </c>
      <c r="D59" s="55" t="s">
        <v>1220</v>
      </c>
      <c r="E59" s="55" t="s">
        <v>1260</v>
      </c>
      <c r="F59" s="45" t="s">
        <v>473</v>
      </c>
      <c r="G59" s="24" t="s">
        <v>532</v>
      </c>
      <c r="H59" s="44">
        <v>41703</v>
      </c>
      <c r="I59" s="44">
        <v>41746</v>
      </c>
      <c r="J59" s="100">
        <v>700</v>
      </c>
      <c r="K59" s="7" t="str">
        <f t="shared" si="0"/>
        <v>DOWNLOAD</v>
      </c>
      <c r="L59" s="7" t="str">
        <f t="shared" si="1"/>
        <v>CV</v>
      </c>
      <c r="M59" s="110"/>
    </row>
    <row r="60" spans="1:13" ht="30" customHeight="1">
      <c r="A60" s="43">
        <f t="shared" si="2"/>
        <v>58</v>
      </c>
      <c r="B60" s="53">
        <v>1528</v>
      </c>
      <c r="C60" s="44">
        <v>41683</v>
      </c>
      <c r="D60" s="51" t="s">
        <v>1220</v>
      </c>
      <c r="E60" s="51" t="s">
        <v>1260</v>
      </c>
      <c r="F60" s="45" t="s">
        <v>475</v>
      </c>
      <c r="G60" s="22" t="s">
        <v>532</v>
      </c>
      <c r="H60" s="44">
        <v>41703</v>
      </c>
      <c r="I60" s="44">
        <v>41767</v>
      </c>
      <c r="J60" s="100">
        <v>700</v>
      </c>
      <c r="K60" s="7" t="str">
        <f t="shared" si="0"/>
        <v>DOWNLOAD</v>
      </c>
      <c r="L60" s="7" t="str">
        <f t="shared" si="1"/>
        <v>CV</v>
      </c>
      <c r="M60" s="107"/>
    </row>
    <row r="61" spans="1:13" ht="30" customHeight="1">
      <c r="A61" s="43">
        <f t="shared" si="2"/>
        <v>59</v>
      </c>
      <c r="B61" s="53">
        <v>1712</v>
      </c>
      <c r="C61" s="44">
        <v>41684</v>
      </c>
      <c r="D61" s="55" t="s">
        <v>122</v>
      </c>
      <c r="E61" s="55" t="s">
        <v>15</v>
      </c>
      <c r="F61" s="45" t="s">
        <v>615</v>
      </c>
      <c r="G61" s="24" t="s">
        <v>614</v>
      </c>
      <c r="H61" s="44">
        <v>41780</v>
      </c>
      <c r="I61" s="44">
        <v>41781</v>
      </c>
      <c r="J61" s="100">
        <v>125</v>
      </c>
      <c r="K61" s="7" t="str">
        <f t="shared" si="0"/>
        <v>DOWNLOAD</v>
      </c>
      <c r="L61" s="7" t="str">
        <f t="shared" si="1"/>
        <v>CV</v>
      </c>
      <c r="M61" s="110"/>
    </row>
    <row r="62" spans="1:13" ht="30" customHeight="1">
      <c r="A62" s="43">
        <f t="shared" si="2"/>
        <v>60</v>
      </c>
      <c r="B62" s="53">
        <v>1789</v>
      </c>
      <c r="C62" s="44">
        <v>41687</v>
      </c>
      <c r="D62" s="14" t="s">
        <v>122</v>
      </c>
      <c r="E62" s="14" t="s">
        <v>15</v>
      </c>
      <c r="F62" s="45" t="s">
        <v>615</v>
      </c>
      <c r="G62" s="22" t="s">
        <v>1381</v>
      </c>
      <c r="H62" s="44">
        <v>41829</v>
      </c>
      <c r="I62" s="44">
        <v>41830</v>
      </c>
      <c r="J62" s="100">
        <v>125</v>
      </c>
      <c r="K62" s="7" t="str">
        <f t="shared" si="0"/>
        <v>DOWNLOAD</v>
      </c>
      <c r="L62" s="7" t="str">
        <f t="shared" si="1"/>
        <v>CV</v>
      </c>
      <c r="M62" s="110"/>
    </row>
    <row r="63" spans="1:13" ht="30" customHeight="1">
      <c r="A63" s="43">
        <f t="shared" si="2"/>
        <v>61</v>
      </c>
      <c r="B63" s="53">
        <v>1711</v>
      </c>
      <c r="C63" s="44">
        <v>41684</v>
      </c>
      <c r="D63" s="55" t="s">
        <v>119</v>
      </c>
      <c r="E63" s="55" t="s">
        <v>53</v>
      </c>
      <c r="F63" s="45" t="s">
        <v>526</v>
      </c>
      <c r="G63" s="24" t="s">
        <v>614</v>
      </c>
      <c r="H63" s="44">
        <v>41780</v>
      </c>
      <c r="I63" s="44">
        <v>41781</v>
      </c>
      <c r="J63" s="100">
        <v>125</v>
      </c>
      <c r="K63" s="7" t="str">
        <f t="shared" si="0"/>
        <v>DOWNLOAD</v>
      </c>
      <c r="L63" s="7" t="str">
        <f t="shared" si="1"/>
        <v>CV</v>
      </c>
      <c r="M63" s="110"/>
    </row>
    <row r="64" spans="1:13" ht="30" customHeight="1">
      <c r="A64" s="43">
        <f t="shared" si="2"/>
        <v>62</v>
      </c>
      <c r="B64" s="53">
        <v>1683</v>
      </c>
      <c r="C64" s="44">
        <v>41684</v>
      </c>
      <c r="D64" s="55" t="s">
        <v>1288</v>
      </c>
      <c r="E64" s="55" t="s">
        <v>1262</v>
      </c>
      <c r="F64" s="45" t="s">
        <v>543</v>
      </c>
      <c r="G64" s="24" t="s">
        <v>544</v>
      </c>
      <c r="H64" s="44">
        <v>41709</v>
      </c>
      <c r="I64" s="44">
        <v>41711</v>
      </c>
      <c r="J64" s="100">
        <v>300</v>
      </c>
      <c r="K64" s="7" t="str">
        <f t="shared" si="0"/>
        <v>DOWNLOAD</v>
      </c>
      <c r="L64" s="7" t="str">
        <f t="shared" si="1"/>
        <v>CV</v>
      </c>
      <c r="M64" s="110"/>
    </row>
    <row r="65" spans="1:13" ht="30" customHeight="1">
      <c r="A65" s="43">
        <f t="shared" si="2"/>
        <v>63</v>
      </c>
      <c r="B65" s="53">
        <v>1189</v>
      </c>
      <c r="C65" s="32" t="s">
        <v>1310</v>
      </c>
      <c r="D65" s="14" t="s">
        <v>134</v>
      </c>
      <c r="E65" s="14" t="s">
        <v>53</v>
      </c>
      <c r="F65" s="45" t="s">
        <v>552</v>
      </c>
      <c r="G65" s="22" t="s">
        <v>1360</v>
      </c>
      <c r="H65" s="44">
        <v>41828</v>
      </c>
      <c r="I65" s="44">
        <v>41829</v>
      </c>
      <c r="J65" s="100">
        <v>800</v>
      </c>
      <c r="K65" s="7" t="str">
        <f t="shared" si="0"/>
        <v>DOWNLOAD</v>
      </c>
      <c r="L65" s="7" t="str">
        <f t="shared" si="1"/>
        <v>CV</v>
      </c>
      <c r="M65" s="110"/>
    </row>
    <row r="66" spans="1:13" ht="30" customHeight="1">
      <c r="A66" s="43">
        <f t="shared" si="2"/>
        <v>64</v>
      </c>
      <c r="B66" s="53">
        <v>1262</v>
      </c>
      <c r="C66" s="44">
        <v>41677</v>
      </c>
      <c r="D66" s="55" t="s">
        <v>997</v>
      </c>
      <c r="E66" s="55" t="s">
        <v>998</v>
      </c>
      <c r="F66" s="45" t="s">
        <v>534</v>
      </c>
      <c r="G66" s="24" t="s">
        <v>535</v>
      </c>
      <c r="H66" s="44">
        <v>41718</v>
      </c>
      <c r="I66" s="44">
        <v>41718</v>
      </c>
      <c r="J66" s="100">
        <v>500</v>
      </c>
      <c r="K66" s="7" t="str">
        <f t="shared" si="0"/>
        <v>DOWNLOAD</v>
      </c>
      <c r="L66" s="7" t="str">
        <f t="shared" si="1"/>
        <v>CV</v>
      </c>
      <c r="M66" s="110"/>
    </row>
    <row r="67" spans="1:13" ht="30" customHeight="1">
      <c r="A67" s="43">
        <f t="shared" si="2"/>
        <v>65</v>
      </c>
      <c r="B67" s="53">
        <v>1197</v>
      </c>
      <c r="C67" s="32" t="s">
        <v>1310</v>
      </c>
      <c r="D67" s="55" t="s">
        <v>1149</v>
      </c>
      <c r="E67" s="55" t="s">
        <v>1614</v>
      </c>
      <c r="F67" s="45" t="s">
        <v>479</v>
      </c>
      <c r="G67" s="24" t="s">
        <v>484</v>
      </c>
      <c r="H67" s="44">
        <v>41689</v>
      </c>
      <c r="I67" s="44">
        <v>41689</v>
      </c>
      <c r="J67" s="100">
        <v>180</v>
      </c>
      <c r="K67" s="7" t="str">
        <f t="shared" si="0"/>
        <v>DOWNLOAD</v>
      </c>
      <c r="L67" s="7" t="str">
        <f t="shared" si="1"/>
        <v>CV</v>
      </c>
      <c r="M67" s="110"/>
    </row>
    <row r="68" spans="1:13" ht="30" customHeight="1">
      <c r="A68" s="43">
        <f t="shared" si="2"/>
        <v>66</v>
      </c>
      <c r="B68" s="53">
        <v>1666</v>
      </c>
      <c r="C68" s="44">
        <v>41684</v>
      </c>
      <c r="D68" s="55" t="s">
        <v>1149</v>
      </c>
      <c r="E68" s="55" t="s">
        <v>1614</v>
      </c>
      <c r="F68" s="45" t="s">
        <v>479</v>
      </c>
      <c r="G68" s="24" t="s">
        <v>478</v>
      </c>
      <c r="H68" s="44">
        <v>41689</v>
      </c>
      <c r="I68" s="44">
        <v>41689</v>
      </c>
      <c r="J68" s="100">
        <v>180</v>
      </c>
      <c r="K68" s="7" t="str">
        <f aca="true" t="shared" si="3" ref="K68:K100">HYPERLINK(CONCATENATE("http://trasparenza.cefpas.it/wp-content/uploads/2014/LETTERE_DOCENTI/2014/febbraio/",B68,"_",D68,"_",LEFT(E68,1),".pdf"),"DOWNLOAD")</f>
        <v>DOWNLOAD</v>
      </c>
      <c r="L68" s="7" t="str">
        <f aca="true" t="shared" si="4" ref="L68:L100">HYPERLINK(CONCATENATE("http://trasparenza.cefpas.it/wp-content/uploads/2015/CV_DOCENTI/",D68,"_",E68,"_","CV",".pdf"),"CV")</f>
        <v>CV</v>
      </c>
      <c r="M68" s="110"/>
    </row>
    <row r="69" spans="1:13" ht="30" customHeight="1">
      <c r="A69" s="43">
        <f aca="true" t="shared" si="5" ref="A69:A99">SUM(A68+1)</f>
        <v>67</v>
      </c>
      <c r="B69" s="53">
        <v>2044</v>
      </c>
      <c r="C69" s="32" t="s">
        <v>1311</v>
      </c>
      <c r="D69" s="55" t="s">
        <v>1149</v>
      </c>
      <c r="E69" s="55" t="s">
        <v>1614</v>
      </c>
      <c r="F69" s="45" t="s">
        <v>479</v>
      </c>
      <c r="G69" s="24" t="s">
        <v>520</v>
      </c>
      <c r="H69" s="44">
        <v>41710</v>
      </c>
      <c r="I69" s="44">
        <v>41710</v>
      </c>
      <c r="J69" s="100">
        <v>180</v>
      </c>
      <c r="K69" s="7" t="str">
        <f t="shared" si="3"/>
        <v>DOWNLOAD</v>
      </c>
      <c r="L69" s="7" t="str">
        <f t="shared" si="4"/>
        <v>CV</v>
      </c>
      <c r="M69" s="110"/>
    </row>
    <row r="70" spans="1:13" ht="30" customHeight="1">
      <c r="A70" s="43">
        <f t="shared" si="5"/>
        <v>68</v>
      </c>
      <c r="B70" s="53">
        <v>2048</v>
      </c>
      <c r="C70" s="44">
        <v>41697</v>
      </c>
      <c r="D70" s="14" t="s">
        <v>210</v>
      </c>
      <c r="E70" s="14" t="s">
        <v>181</v>
      </c>
      <c r="F70" s="45" t="s">
        <v>498</v>
      </c>
      <c r="G70" s="22" t="s">
        <v>1389</v>
      </c>
      <c r="H70" s="44">
        <v>41722</v>
      </c>
      <c r="I70" s="44">
        <v>41723</v>
      </c>
      <c r="J70" s="100">
        <v>80</v>
      </c>
      <c r="K70" s="7" t="str">
        <f t="shared" si="3"/>
        <v>DOWNLOAD</v>
      </c>
      <c r="L70" s="7" t="str">
        <f t="shared" si="4"/>
        <v>CV</v>
      </c>
      <c r="M70" s="110"/>
    </row>
    <row r="71" spans="1:13" ht="30" customHeight="1">
      <c r="A71" s="43">
        <f t="shared" si="5"/>
        <v>69</v>
      </c>
      <c r="B71" s="53">
        <v>1257</v>
      </c>
      <c r="C71" s="44">
        <v>41677</v>
      </c>
      <c r="D71" s="14" t="s">
        <v>1316</v>
      </c>
      <c r="E71" s="14" t="s">
        <v>15</v>
      </c>
      <c r="F71" s="45" t="s">
        <v>1536</v>
      </c>
      <c r="G71" s="22" t="s">
        <v>1365</v>
      </c>
      <c r="H71" s="44">
        <v>41689</v>
      </c>
      <c r="I71" s="44">
        <v>41767</v>
      </c>
      <c r="J71" s="100">
        <v>0</v>
      </c>
      <c r="K71" s="7" t="str">
        <f t="shared" si="3"/>
        <v>DOWNLOAD</v>
      </c>
      <c r="L71" s="7" t="str">
        <f t="shared" si="4"/>
        <v>CV</v>
      </c>
      <c r="M71" s="113" t="s">
        <v>1359</v>
      </c>
    </row>
    <row r="72" spans="1:13" ht="30" customHeight="1">
      <c r="A72" s="43">
        <f t="shared" si="5"/>
        <v>70</v>
      </c>
      <c r="B72" s="53">
        <v>1260</v>
      </c>
      <c r="C72" s="44">
        <v>41677</v>
      </c>
      <c r="D72" s="55" t="s">
        <v>1293</v>
      </c>
      <c r="E72" s="55" t="s">
        <v>1623</v>
      </c>
      <c r="F72" s="45" t="s">
        <v>475</v>
      </c>
      <c r="G72" s="24" t="s">
        <v>476</v>
      </c>
      <c r="H72" s="44">
        <v>41690</v>
      </c>
      <c r="I72" s="44">
        <v>41746</v>
      </c>
      <c r="J72" s="100">
        <v>1200</v>
      </c>
      <c r="K72" s="7" t="str">
        <f t="shared" si="3"/>
        <v>DOWNLOAD</v>
      </c>
      <c r="L72" s="7" t="str">
        <f t="shared" si="4"/>
        <v>CV</v>
      </c>
      <c r="M72" s="110"/>
    </row>
    <row r="73" spans="1:13" ht="30" customHeight="1">
      <c r="A73" s="43">
        <f t="shared" si="5"/>
        <v>71</v>
      </c>
      <c r="B73" s="53">
        <v>1264</v>
      </c>
      <c r="C73" s="44">
        <v>41677</v>
      </c>
      <c r="D73" s="14" t="s">
        <v>69</v>
      </c>
      <c r="E73" s="14" t="s">
        <v>164</v>
      </c>
      <c r="F73" s="45" t="s">
        <v>661</v>
      </c>
      <c r="G73" s="22" t="s">
        <v>1367</v>
      </c>
      <c r="H73" s="44">
        <v>41767</v>
      </c>
      <c r="I73" s="44">
        <v>41767</v>
      </c>
      <c r="J73" s="100">
        <v>200</v>
      </c>
      <c r="K73" s="7" t="str">
        <f t="shared" si="3"/>
        <v>DOWNLOAD</v>
      </c>
      <c r="L73" s="7" t="str">
        <f t="shared" si="4"/>
        <v>CV</v>
      </c>
      <c r="M73" s="110"/>
    </row>
    <row r="74" spans="1:13" ht="30" customHeight="1">
      <c r="A74" s="43">
        <f t="shared" si="5"/>
        <v>72</v>
      </c>
      <c r="B74" s="53">
        <v>1194</v>
      </c>
      <c r="C74" s="32" t="s">
        <v>1310</v>
      </c>
      <c r="D74" s="55" t="s">
        <v>912</v>
      </c>
      <c r="E74" s="55" t="s">
        <v>913</v>
      </c>
      <c r="F74" s="45" t="s">
        <v>502</v>
      </c>
      <c r="G74" s="24" t="s">
        <v>503</v>
      </c>
      <c r="H74" s="44">
        <v>41687</v>
      </c>
      <c r="I74" s="44">
        <v>41687</v>
      </c>
      <c r="J74" s="100">
        <v>600</v>
      </c>
      <c r="K74" s="7" t="str">
        <f t="shared" si="3"/>
        <v>DOWNLOAD</v>
      </c>
      <c r="L74" s="7" t="str">
        <f t="shared" si="4"/>
        <v>CV</v>
      </c>
      <c r="M74" s="110"/>
    </row>
    <row r="75" spans="1:13" ht="30" customHeight="1">
      <c r="A75" s="43">
        <f t="shared" si="5"/>
        <v>73</v>
      </c>
      <c r="B75" s="53">
        <v>1764</v>
      </c>
      <c r="C75" s="44">
        <v>41687</v>
      </c>
      <c r="D75" s="55" t="s">
        <v>14</v>
      </c>
      <c r="E75" s="55" t="s">
        <v>116</v>
      </c>
      <c r="F75" s="45" t="s">
        <v>704</v>
      </c>
      <c r="G75" s="24" t="s">
        <v>703</v>
      </c>
      <c r="H75" s="44">
        <v>41801</v>
      </c>
      <c r="I75" s="44">
        <v>41802</v>
      </c>
      <c r="J75" s="100">
        <v>125</v>
      </c>
      <c r="K75" s="7" t="str">
        <f t="shared" si="3"/>
        <v>DOWNLOAD</v>
      </c>
      <c r="L75" s="7" t="str">
        <f t="shared" si="4"/>
        <v>CV</v>
      </c>
      <c r="M75" s="110"/>
    </row>
    <row r="76" spans="1:13" ht="30" customHeight="1">
      <c r="A76" s="43">
        <f t="shared" si="5"/>
        <v>74</v>
      </c>
      <c r="B76" s="53">
        <v>1201</v>
      </c>
      <c r="C76" s="32" t="s">
        <v>1310</v>
      </c>
      <c r="D76" s="55" t="s">
        <v>1216</v>
      </c>
      <c r="E76" s="55" t="s">
        <v>164</v>
      </c>
      <c r="F76" s="45" t="s">
        <v>461</v>
      </c>
      <c r="G76" s="24" t="s">
        <v>468</v>
      </c>
      <c r="H76" s="44">
        <v>41695</v>
      </c>
      <c r="I76" s="44">
        <v>41702</v>
      </c>
      <c r="J76" s="100">
        <v>540</v>
      </c>
      <c r="K76" s="7" t="str">
        <f t="shared" si="3"/>
        <v>DOWNLOAD</v>
      </c>
      <c r="L76" s="7" t="str">
        <f t="shared" si="4"/>
        <v>CV</v>
      </c>
      <c r="M76" s="110"/>
    </row>
    <row r="77" spans="1:13" ht="30" customHeight="1">
      <c r="A77" s="43">
        <f t="shared" si="5"/>
        <v>75</v>
      </c>
      <c r="B77" s="67">
        <v>1672</v>
      </c>
      <c r="C77" s="44">
        <v>41684</v>
      </c>
      <c r="D77" s="55" t="s">
        <v>1216</v>
      </c>
      <c r="E77" s="55" t="s">
        <v>164</v>
      </c>
      <c r="F77" s="45" t="s">
        <v>461</v>
      </c>
      <c r="G77" s="22" t="s">
        <v>485</v>
      </c>
      <c r="H77" s="44">
        <v>41695</v>
      </c>
      <c r="I77" s="44">
        <v>41702</v>
      </c>
      <c r="J77" s="100">
        <v>540</v>
      </c>
      <c r="K77" s="7" t="str">
        <f t="shared" si="3"/>
        <v>DOWNLOAD</v>
      </c>
      <c r="L77" s="7" t="str">
        <f t="shared" si="4"/>
        <v>CV</v>
      </c>
      <c r="M77" s="110"/>
    </row>
    <row r="78" spans="1:13" ht="30" customHeight="1">
      <c r="A78" s="43">
        <f t="shared" si="5"/>
        <v>76</v>
      </c>
      <c r="B78" s="53">
        <v>2047</v>
      </c>
      <c r="C78" s="32" t="s">
        <v>1311</v>
      </c>
      <c r="D78" s="55" t="s">
        <v>1216</v>
      </c>
      <c r="E78" s="55" t="s">
        <v>164</v>
      </c>
      <c r="F78" s="45" t="s">
        <v>461</v>
      </c>
      <c r="G78" s="24" t="s">
        <v>523</v>
      </c>
      <c r="H78" s="44">
        <v>41716</v>
      </c>
      <c r="I78" s="44">
        <v>41723</v>
      </c>
      <c r="J78" s="100">
        <v>540</v>
      </c>
      <c r="K78" s="7" t="str">
        <f t="shared" si="3"/>
        <v>DOWNLOAD</v>
      </c>
      <c r="L78" s="7" t="str">
        <f t="shared" si="4"/>
        <v>CV</v>
      </c>
      <c r="M78" s="110"/>
    </row>
    <row r="79" spans="1:13" ht="30" customHeight="1">
      <c r="A79" s="43">
        <f t="shared" si="5"/>
        <v>77</v>
      </c>
      <c r="B79" s="53">
        <v>1680</v>
      </c>
      <c r="C79" s="44">
        <v>41684</v>
      </c>
      <c r="D79" s="55" t="s">
        <v>1273</v>
      </c>
      <c r="E79" s="55" t="s">
        <v>1254</v>
      </c>
      <c r="F79" s="45" t="s">
        <v>537</v>
      </c>
      <c r="G79" s="24" t="s">
        <v>538</v>
      </c>
      <c r="H79" s="44">
        <v>41702</v>
      </c>
      <c r="I79" s="44">
        <v>41704</v>
      </c>
      <c r="J79" s="100">
        <v>1200</v>
      </c>
      <c r="K79" s="7" t="str">
        <f t="shared" si="3"/>
        <v>DOWNLOAD</v>
      </c>
      <c r="L79" s="7" t="str">
        <f t="shared" si="4"/>
        <v>CV</v>
      </c>
      <c r="M79" s="110"/>
    </row>
    <row r="80" spans="1:13" ht="30" customHeight="1">
      <c r="A80" s="43">
        <f t="shared" si="5"/>
        <v>78</v>
      </c>
      <c r="B80" s="53">
        <v>1195</v>
      </c>
      <c r="C80" s="32" t="s">
        <v>1310</v>
      </c>
      <c r="D80" s="55" t="s">
        <v>1246</v>
      </c>
      <c r="E80" s="55" t="s">
        <v>265</v>
      </c>
      <c r="F80" s="45" t="s">
        <v>477</v>
      </c>
      <c r="G80" s="24" t="s">
        <v>469</v>
      </c>
      <c r="H80" s="44">
        <v>41688</v>
      </c>
      <c r="I80" s="44">
        <v>41688</v>
      </c>
      <c r="J80" s="100">
        <v>270</v>
      </c>
      <c r="K80" s="7" t="str">
        <f t="shared" si="3"/>
        <v>DOWNLOAD</v>
      </c>
      <c r="L80" s="7" t="str">
        <f t="shared" si="4"/>
        <v>CV</v>
      </c>
      <c r="M80" s="110"/>
    </row>
    <row r="81" spans="1:13" ht="30" customHeight="1">
      <c r="A81" s="43">
        <f t="shared" si="5"/>
        <v>79</v>
      </c>
      <c r="B81" s="53">
        <v>1673</v>
      </c>
      <c r="C81" s="44">
        <v>41684</v>
      </c>
      <c r="D81" s="55" t="s">
        <v>1246</v>
      </c>
      <c r="E81" s="55" t="s">
        <v>265</v>
      </c>
      <c r="F81" s="45" t="s">
        <v>477</v>
      </c>
      <c r="G81" s="24" t="s">
        <v>486</v>
      </c>
      <c r="H81" s="44">
        <v>41697</v>
      </c>
      <c r="I81" s="44">
        <v>41697</v>
      </c>
      <c r="J81" s="100">
        <v>270</v>
      </c>
      <c r="K81" s="7" t="str">
        <f t="shared" si="3"/>
        <v>DOWNLOAD</v>
      </c>
      <c r="L81" s="7" t="str">
        <f t="shared" si="4"/>
        <v>CV</v>
      </c>
      <c r="M81" s="110"/>
    </row>
    <row r="82" spans="1:13" ht="30" customHeight="1">
      <c r="A82" s="43">
        <f t="shared" si="5"/>
        <v>80</v>
      </c>
      <c r="B82" s="53">
        <v>2051</v>
      </c>
      <c r="C82" s="32" t="s">
        <v>1311</v>
      </c>
      <c r="D82" s="55" t="s">
        <v>1246</v>
      </c>
      <c r="E82" s="55" t="s">
        <v>265</v>
      </c>
      <c r="F82" s="45" t="s">
        <v>477</v>
      </c>
      <c r="G82" s="24" t="s">
        <v>519</v>
      </c>
      <c r="H82" s="44">
        <v>41724</v>
      </c>
      <c r="I82" s="44">
        <v>41724</v>
      </c>
      <c r="J82" s="100">
        <v>360</v>
      </c>
      <c r="K82" s="7" t="str">
        <f t="shared" si="3"/>
        <v>DOWNLOAD</v>
      </c>
      <c r="L82" s="7" t="str">
        <f t="shared" si="4"/>
        <v>CV</v>
      </c>
      <c r="M82" s="110"/>
    </row>
    <row r="83" spans="1:13" ht="30" customHeight="1">
      <c r="A83" s="43">
        <f t="shared" si="5"/>
        <v>81</v>
      </c>
      <c r="B83" s="53">
        <v>1684</v>
      </c>
      <c r="C83" s="44">
        <v>41684</v>
      </c>
      <c r="D83" s="55" t="s">
        <v>1272</v>
      </c>
      <c r="E83" s="55" t="s">
        <v>1253</v>
      </c>
      <c r="F83" s="45" t="s">
        <v>545</v>
      </c>
      <c r="G83" s="24" t="s">
        <v>546</v>
      </c>
      <c r="H83" s="44">
        <v>41709</v>
      </c>
      <c r="I83" s="44">
        <v>41709</v>
      </c>
      <c r="J83" s="100">
        <v>200</v>
      </c>
      <c r="K83" s="7" t="str">
        <f t="shared" si="3"/>
        <v>DOWNLOAD</v>
      </c>
      <c r="L83" s="7" t="str">
        <f t="shared" si="4"/>
        <v>CV</v>
      </c>
      <c r="M83" s="110"/>
    </row>
    <row r="84" spans="1:13" ht="30" customHeight="1">
      <c r="A84" s="43">
        <f t="shared" si="5"/>
        <v>82</v>
      </c>
      <c r="B84" s="53">
        <v>1709</v>
      </c>
      <c r="C84" s="29">
        <v>41684</v>
      </c>
      <c r="D84" s="14" t="s">
        <v>6</v>
      </c>
      <c r="E84" s="14" t="s">
        <v>7</v>
      </c>
      <c r="F84" s="45" t="s">
        <v>561</v>
      </c>
      <c r="G84" s="22" t="s">
        <v>1375</v>
      </c>
      <c r="H84" s="44">
        <v>41780</v>
      </c>
      <c r="I84" s="44">
        <v>41781</v>
      </c>
      <c r="J84" s="100">
        <v>800</v>
      </c>
      <c r="K84" s="7" t="str">
        <f t="shared" si="3"/>
        <v>DOWNLOAD</v>
      </c>
      <c r="L84" s="7" t="str">
        <f t="shared" si="4"/>
        <v>CV</v>
      </c>
      <c r="M84" s="110"/>
    </row>
    <row r="85" spans="1:13" ht="30" customHeight="1">
      <c r="A85" s="43">
        <f t="shared" si="5"/>
        <v>83</v>
      </c>
      <c r="B85" s="53">
        <v>1760</v>
      </c>
      <c r="C85" s="44">
        <v>41687</v>
      </c>
      <c r="D85" s="14" t="s">
        <v>6</v>
      </c>
      <c r="E85" s="14" t="s">
        <v>7</v>
      </c>
      <c r="F85" s="45" t="s">
        <v>561</v>
      </c>
      <c r="G85" s="22" t="s">
        <v>1376</v>
      </c>
      <c r="H85" s="44">
        <v>41801</v>
      </c>
      <c r="I85" s="44">
        <v>41802</v>
      </c>
      <c r="J85" s="100">
        <v>800</v>
      </c>
      <c r="K85" s="7" t="str">
        <f t="shared" si="3"/>
        <v>DOWNLOAD</v>
      </c>
      <c r="L85" s="7" t="str">
        <f t="shared" si="4"/>
        <v>CV</v>
      </c>
      <c r="M85" s="110"/>
    </row>
    <row r="86" spans="1:13" ht="30" customHeight="1">
      <c r="A86" s="43">
        <f t="shared" si="5"/>
        <v>84</v>
      </c>
      <c r="B86" s="53">
        <v>1766</v>
      </c>
      <c r="C86" s="44">
        <v>41687</v>
      </c>
      <c r="D86" s="55" t="s">
        <v>6</v>
      </c>
      <c r="E86" s="55" t="s">
        <v>7</v>
      </c>
      <c r="F86" s="45" t="s">
        <v>561</v>
      </c>
      <c r="G86" s="24" t="s">
        <v>706</v>
      </c>
      <c r="H86" s="44">
        <v>41808</v>
      </c>
      <c r="I86" s="44">
        <v>41809</v>
      </c>
      <c r="J86" s="100">
        <v>800</v>
      </c>
      <c r="K86" s="7" t="str">
        <f t="shared" si="3"/>
        <v>DOWNLOAD</v>
      </c>
      <c r="L86" s="7" t="str">
        <f t="shared" si="4"/>
        <v>CV</v>
      </c>
      <c r="M86" s="110"/>
    </row>
    <row r="87" spans="1:13" ht="30" customHeight="1">
      <c r="A87" s="43">
        <f t="shared" si="5"/>
        <v>85</v>
      </c>
      <c r="B87" s="53">
        <v>1785</v>
      </c>
      <c r="C87" s="44">
        <v>41687</v>
      </c>
      <c r="D87" s="14" t="s">
        <v>6</v>
      </c>
      <c r="E87" s="14" t="s">
        <v>7</v>
      </c>
      <c r="F87" s="45" t="s">
        <v>561</v>
      </c>
      <c r="G87" s="22" t="s">
        <v>1379</v>
      </c>
      <c r="H87" s="44">
        <v>41829</v>
      </c>
      <c r="I87" s="44">
        <v>41830</v>
      </c>
      <c r="J87" s="100">
        <v>800</v>
      </c>
      <c r="K87" s="7" t="str">
        <f t="shared" si="3"/>
        <v>DOWNLOAD</v>
      </c>
      <c r="L87" s="7" t="str">
        <f t="shared" si="4"/>
        <v>CV</v>
      </c>
      <c r="M87" s="110"/>
    </row>
    <row r="88" spans="1:13" ht="30" customHeight="1">
      <c r="A88" s="43">
        <f t="shared" si="5"/>
        <v>86</v>
      </c>
      <c r="B88" s="53">
        <v>1642</v>
      </c>
      <c r="C88" s="44">
        <v>41683</v>
      </c>
      <c r="D88" s="55" t="s">
        <v>6</v>
      </c>
      <c r="E88" s="55" t="s">
        <v>8</v>
      </c>
      <c r="F88" s="45" t="s">
        <v>457</v>
      </c>
      <c r="G88" s="24" t="s">
        <v>613</v>
      </c>
      <c r="H88" s="44">
        <v>41786</v>
      </c>
      <c r="I88" s="44">
        <v>41787</v>
      </c>
      <c r="J88" s="100">
        <v>800</v>
      </c>
      <c r="K88" s="7" t="str">
        <f t="shared" si="3"/>
        <v>DOWNLOAD</v>
      </c>
      <c r="L88" s="7" t="str">
        <f t="shared" si="4"/>
        <v>CV</v>
      </c>
      <c r="M88" s="110"/>
    </row>
    <row r="89" spans="1:13" ht="30" customHeight="1">
      <c r="A89" s="43">
        <f t="shared" si="5"/>
        <v>87</v>
      </c>
      <c r="B89" s="53">
        <v>1902</v>
      </c>
      <c r="C89" s="44">
        <v>41689</v>
      </c>
      <c r="D89" s="55" t="s">
        <v>6</v>
      </c>
      <c r="E89" s="55" t="s">
        <v>8</v>
      </c>
      <c r="F89" s="45" t="s">
        <v>457</v>
      </c>
      <c r="G89" s="24" t="s">
        <v>489</v>
      </c>
      <c r="H89" s="44">
        <v>41695</v>
      </c>
      <c r="I89" s="44">
        <v>41695</v>
      </c>
      <c r="J89" s="100">
        <v>200</v>
      </c>
      <c r="K89" s="7" t="str">
        <f t="shared" si="3"/>
        <v>DOWNLOAD</v>
      </c>
      <c r="L89" s="7" t="str">
        <f t="shared" si="4"/>
        <v>CV</v>
      </c>
      <c r="M89" s="110"/>
    </row>
    <row r="90" spans="1:13" ht="30" customHeight="1">
      <c r="A90" s="43">
        <f t="shared" si="5"/>
        <v>88</v>
      </c>
      <c r="B90" s="53">
        <v>1714</v>
      </c>
      <c r="C90" s="44">
        <v>41684</v>
      </c>
      <c r="D90" s="55" t="s">
        <v>120</v>
      </c>
      <c r="E90" s="55" t="s">
        <v>121</v>
      </c>
      <c r="F90" s="45" t="s">
        <v>531</v>
      </c>
      <c r="G90" s="24" t="s">
        <v>614</v>
      </c>
      <c r="H90" s="44">
        <v>41780</v>
      </c>
      <c r="I90" s="44">
        <v>41781</v>
      </c>
      <c r="J90" s="100">
        <v>125</v>
      </c>
      <c r="K90" s="7" t="str">
        <f t="shared" si="3"/>
        <v>DOWNLOAD</v>
      </c>
      <c r="L90" s="7" t="str">
        <f t="shared" si="4"/>
        <v>CV</v>
      </c>
      <c r="M90" s="110"/>
    </row>
    <row r="91" spans="1:13" ht="30" customHeight="1">
      <c r="A91" s="43">
        <f t="shared" si="5"/>
        <v>89</v>
      </c>
      <c r="B91" s="53">
        <v>1780</v>
      </c>
      <c r="C91" s="44">
        <v>41687</v>
      </c>
      <c r="D91" s="55" t="s">
        <v>120</v>
      </c>
      <c r="E91" s="55" t="s">
        <v>121</v>
      </c>
      <c r="F91" s="45" t="s">
        <v>531</v>
      </c>
      <c r="G91" s="24" t="s">
        <v>708</v>
      </c>
      <c r="H91" s="44">
        <v>41808</v>
      </c>
      <c r="I91" s="44">
        <v>41809</v>
      </c>
      <c r="J91" s="100">
        <v>175</v>
      </c>
      <c r="K91" s="7" t="str">
        <f t="shared" si="3"/>
        <v>DOWNLOAD</v>
      </c>
      <c r="L91" s="7" t="str">
        <f t="shared" si="4"/>
        <v>CV</v>
      </c>
      <c r="M91" s="110"/>
    </row>
    <row r="92" spans="1:13" ht="30" customHeight="1">
      <c r="A92" s="43">
        <f t="shared" si="5"/>
        <v>90</v>
      </c>
      <c r="B92" s="67">
        <v>2024</v>
      </c>
      <c r="C92" s="49">
        <v>41690</v>
      </c>
      <c r="D92" s="14" t="s">
        <v>132</v>
      </c>
      <c r="E92" s="14" t="s">
        <v>1624</v>
      </c>
      <c r="F92" s="47" t="s">
        <v>616</v>
      </c>
      <c r="G92" s="48" t="s">
        <v>620</v>
      </c>
      <c r="H92" s="49">
        <v>41786</v>
      </c>
      <c r="I92" s="49">
        <v>41787</v>
      </c>
      <c r="J92" s="100">
        <v>800</v>
      </c>
      <c r="K92" s="7" t="str">
        <f t="shared" si="3"/>
        <v>DOWNLOAD</v>
      </c>
      <c r="L92" s="7" t="str">
        <f t="shared" si="4"/>
        <v>CV</v>
      </c>
      <c r="M92" s="110"/>
    </row>
    <row r="93" spans="1:13" ht="30" customHeight="1">
      <c r="A93" s="43">
        <f t="shared" si="5"/>
        <v>91</v>
      </c>
      <c r="B93" s="53">
        <v>1765</v>
      </c>
      <c r="C93" s="44">
        <v>41687</v>
      </c>
      <c r="D93" s="55" t="s">
        <v>115</v>
      </c>
      <c r="E93" s="55" t="s">
        <v>64</v>
      </c>
      <c r="F93" s="45" t="s">
        <v>705</v>
      </c>
      <c r="G93" s="24" t="s">
        <v>703</v>
      </c>
      <c r="H93" s="44">
        <v>41801</v>
      </c>
      <c r="I93" s="44">
        <v>41802</v>
      </c>
      <c r="J93" s="100">
        <v>125</v>
      </c>
      <c r="K93" s="7" t="str">
        <f t="shared" si="3"/>
        <v>DOWNLOAD</v>
      </c>
      <c r="L93" s="7" t="str">
        <f t="shared" si="4"/>
        <v>CV</v>
      </c>
      <c r="M93" s="110"/>
    </row>
    <row r="94" spans="1:13" ht="30" customHeight="1">
      <c r="A94" s="43">
        <f t="shared" si="5"/>
        <v>92</v>
      </c>
      <c r="B94" s="53">
        <v>1790</v>
      </c>
      <c r="C94" s="44">
        <v>41687</v>
      </c>
      <c r="D94" s="14" t="s">
        <v>115</v>
      </c>
      <c r="E94" s="14" t="s">
        <v>64</v>
      </c>
      <c r="F94" s="45" t="s">
        <v>705</v>
      </c>
      <c r="G94" s="22" t="s">
        <v>1381</v>
      </c>
      <c r="H94" s="44">
        <v>41829</v>
      </c>
      <c r="I94" s="44">
        <v>41830</v>
      </c>
      <c r="J94" s="100">
        <v>125</v>
      </c>
      <c r="K94" s="7" t="str">
        <f t="shared" si="3"/>
        <v>DOWNLOAD</v>
      </c>
      <c r="L94" s="7" t="str">
        <f t="shared" si="4"/>
        <v>CV</v>
      </c>
      <c r="M94" s="110"/>
    </row>
    <row r="95" spans="1:13" ht="30" customHeight="1">
      <c r="A95" s="43">
        <f t="shared" si="5"/>
        <v>93</v>
      </c>
      <c r="B95" s="53">
        <v>1199</v>
      </c>
      <c r="C95" s="32" t="s">
        <v>1310</v>
      </c>
      <c r="D95" s="14" t="s">
        <v>1314</v>
      </c>
      <c r="E95" s="14" t="s">
        <v>1315</v>
      </c>
      <c r="F95" s="45" t="s">
        <v>1532</v>
      </c>
      <c r="G95" s="22" t="s">
        <v>1363</v>
      </c>
      <c r="H95" s="44">
        <v>41659</v>
      </c>
      <c r="I95" s="44">
        <v>41659</v>
      </c>
      <c r="J95" s="100">
        <v>270</v>
      </c>
      <c r="K95" s="7" t="str">
        <f t="shared" si="3"/>
        <v>DOWNLOAD</v>
      </c>
      <c r="L95" s="7" t="str">
        <f t="shared" si="4"/>
        <v>CV</v>
      </c>
      <c r="M95" s="110"/>
    </row>
    <row r="96" spans="1:13" ht="30" customHeight="1">
      <c r="A96" s="43">
        <f t="shared" si="5"/>
        <v>94</v>
      </c>
      <c r="B96" s="53">
        <v>2387</v>
      </c>
      <c r="C96" s="44">
        <v>41697</v>
      </c>
      <c r="D96" s="14" t="s">
        <v>1319</v>
      </c>
      <c r="E96" s="14" t="s">
        <v>90</v>
      </c>
      <c r="F96" s="45" t="s">
        <v>1578</v>
      </c>
      <c r="G96" s="22" t="s">
        <v>1387</v>
      </c>
      <c r="H96" s="44">
        <v>41710</v>
      </c>
      <c r="I96" s="44">
        <v>41711</v>
      </c>
      <c r="J96" s="100">
        <v>0</v>
      </c>
      <c r="K96" s="7" t="str">
        <f t="shared" si="3"/>
        <v>DOWNLOAD</v>
      </c>
      <c r="L96" s="7" t="str">
        <f t="shared" si="4"/>
        <v>CV</v>
      </c>
      <c r="M96" s="112" t="s">
        <v>1604</v>
      </c>
    </row>
    <row r="97" spans="1:13" ht="30" customHeight="1">
      <c r="A97" s="43">
        <f t="shared" si="5"/>
        <v>95</v>
      </c>
      <c r="B97" s="53">
        <v>1263</v>
      </c>
      <c r="C97" s="44">
        <v>41677</v>
      </c>
      <c r="D97" s="14" t="s">
        <v>1265</v>
      </c>
      <c r="E97" s="14" t="s">
        <v>1251</v>
      </c>
      <c r="F97" s="45" t="s">
        <v>659</v>
      </c>
      <c r="G97" s="22" t="s">
        <v>1366</v>
      </c>
      <c r="H97" s="44">
        <v>41767</v>
      </c>
      <c r="I97" s="44">
        <v>41767</v>
      </c>
      <c r="J97" s="100">
        <v>400</v>
      </c>
      <c r="K97" s="7" t="str">
        <f t="shared" si="3"/>
        <v>DOWNLOAD</v>
      </c>
      <c r="L97" s="7" t="str">
        <f t="shared" si="4"/>
        <v>CV</v>
      </c>
      <c r="M97" s="110"/>
    </row>
    <row r="98" spans="1:13" ht="30" customHeight="1">
      <c r="A98" s="43">
        <f t="shared" si="5"/>
        <v>96</v>
      </c>
      <c r="B98" s="43">
        <v>1196</v>
      </c>
      <c r="C98" s="32" t="s">
        <v>1310</v>
      </c>
      <c r="D98" s="55" t="s">
        <v>1218</v>
      </c>
      <c r="E98" s="55" t="s">
        <v>1617</v>
      </c>
      <c r="F98" s="45" t="s">
        <v>464</v>
      </c>
      <c r="G98" s="24" t="s">
        <v>478</v>
      </c>
      <c r="H98" s="44">
        <v>41688</v>
      </c>
      <c r="I98" s="44">
        <v>41703</v>
      </c>
      <c r="J98" s="100">
        <v>180</v>
      </c>
      <c r="K98" s="7" t="str">
        <f t="shared" si="3"/>
        <v>DOWNLOAD</v>
      </c>
      <c r="L98" s="7" t="str">
        <f t="shared" si="4"/>
        <v>CV</v>
      </c>
      <c r="M98" s="110"/>
    </row>
    <row r="99" spans="1:13" ht="30" customHeight="1">
      <c r="A99" s="43">
        <f t="shared" si="5"/>
        <v>97</v>
      </c>
      <c r="B99" s="43">
        <v>1670</v>
      </c>
      <c r="C99" s="44">
        <v>41684</v>
      </c>
      <c r="D99" s="55" t="s">
        <v>1218</v>
      </c>
      <c r="E99" s="55" t="s">
        <v>1617</v>
      </c>
      <c r="F99" s="45" t="s">
        <v>464</v>
      </c>
      <c r="G99" s="24" t="s">
        <v>484</v>
      </c>
      <c r="H99" s="44">
        <v>41690</v>
      </c>
      <c r="I99" s="44">
        <v>41697</v>
      </c>
      <c r="J99" s="100">
        <v>180</v>
      </c>
      <c r="K99" s="7" t="str">
        <f t="shared" si="3"/>
        <v>DOWNLOAD</v>
      </c>
      <c r="L99" s="7" t="str">
        <f t="shared" si="4"/>
        <v>CV</v>
      </c>
      <c r="M99" s="110"/>
    </row>
    <row r="100" spans="1:13" ht="30" customHeight="1">
      <c r="A100" s="43">
        <f>SUM(A99+1)</f>
        <v>98</v>
      </c>
      <c r="B100" s="43">
        <v>2049</v>
      </c>
      <c r="C100" s="32" t="s">
        <v>1311</v>
      </c>
      <c r="D100" s="55" t="s">
        <v>1218</v>
      </c>
      <c r="E100" s="55" t="s">
        <v>1617</v>
      </c>
      <c r="F100" s="45" t="s">
        <v>464</v>
      </c>
      <c r="G100" s="24" t="s">
        <v>520</v>
      </c>
      <c r="H100" s="44">
        <v>41718</v>
      </c>
      <c r="I100" s="44">
        <v>41718</v>
      </c>
      <c r="J100" s="100">
        <v>180</v>
      </c>
      <c r="K100" s="7" t="str">
        <f t="shared" si="3"/>
        <v>DOWNLOAD</v>
      </c>
      <c r="L100" s="7" t="str">
        <f t="shared" si="4"/>
        <v>CV</v>
      </c>
      <c r="M100" s="110"/>
    </row>
    <row r="101" ht="13.5">
      <c r="F101" s="52"/>
    </row>
    <row r="102" ht="13.5">
      <c r="F102" s="52"/>
    </row>
    <row r="103" ht="13.5">
      <c r="F103" s="52"/>
    </row>
    <row r="104" ht="13.5">
      <c r="F104" s="52"/>
    </row>
    <row r="105" ht="13.5">
      <c r="F105" s="52"/>
    </row>
    <row r="106" ht="13.5">
      <c r="F106" s="52"/>
    </row>
    <row r="107" ht="13.5">
      <c r="F107" s="52"/>
    </row>
    <row r="108" ht="13.5">
      <c r="F108" s="52"/>
    </row>
    <row r="109" ht="13.5">
      <c r="F109" s="52"/>
    </row>
    <row r="110" ht="13.5">
      <c r="F110" s="52"/>
    </row>
    <row r="111" ht="13.5">
      <c r="F111" s="52"/>
    </row>
    <row r="112" ht="13.5">
      <c r="F112" s="52"/>
    </row>
    <row r="113" ht="13.5">
      <c r="F113" s="52"/>
    </row>
    <row r="114" ht="13.5">
      <c r="F114" s="52"/>
    </row>
    <row r="115" ht="13.5">
      <c r="F115" s="52"/>
    </row>
    <row r="116" ht="13.5">
      <c r="F116" s="52"/>
    </row>
    <row r="117" ht="13.5">
      <c r="F117" s="52"/>
    </row>
    <row r="118" ht="13.5">
      <c r="F118" s="52"/>
    </row>
    <row r="119" ht="13.5">
      <c r="F119" s="52"/>
    </row>
    <row r="120" ht="13.5">
      <c r="F120" s="52"/>
    </row>
    <row r="121" ht="13.5">
      <c r="F121" s="52"/>
    </row>
    <row r="122" ht="13.5">
      <c r="F122" s="52"/>
    </row>
    <row r="123" ht="13.5">
      <c r="F123" s="52"/>
    </row>
    <row r="124" ht="13.5">
      <c r="F124" s="52"/>
    </row>
    <row r="125" ht="13.5">
      <c r="F125" s="52"/>
    </row>
    <row r="126" ht="13.5">
      <c r="F126" s="52"/>
    </row>
    <row r="127" ht="13.5">
      <c r="F127" s="52"/>
    </row>
    <row r="128" ht="13.5">
      <c r="F128" s="52"/>
    </row>
    <row r="129" ht="13.5">
      <c r="F129" s="52"/>
    </row>
    <row r="130" ht="13.5">
      <c r="F130" s="52"/>
    </row>
    <row r="131" ht="13.5">
      <c r="F131" s="52"/>
    </row>
    <row r="132" ht="13.5">
      <c r="F132" s="52"/>
    </row>
    <row r="133" ht="13.5">
      <c r="F133" s="52"/>
    </row>
    <row r="134" ht="13.5">
      <c r="F134" s="52"/>
    </row>
    <row r="135" ht="13.5">
      <c r="F135" s="52"/>
    </row>
    <row r="136" ht="13.5">
      <c r="F136" s="52"/>
    </row>
    <row r="137" ht="13.5">
      <c r="F137" s="52"/>
    </row>
    <row r="138" ht="13.5">
      <c r="F138" s="52"/>
    </row>
    <row r="139" ht="13.5">
      <c r="F139" s="52"/>
    </row>
    <row r="140" ht="13.5">
      <c r="F140" s="52"/>
    </row>
    <row r="141" ht="13.5">
      <c r="F141" s="52"/>
    </row>
    <row r="142" ht="13.5">
      <c r="F142" s="52"/>
    </row>
    <row r="143" ht="13.5">
      <c r="F143" s="52"/>
    </row>
    <row r="144" ht="13.5">
      <c r="F144" s="52"/>
    </row>
    <row r="145" ht="13.5">
      <c r="F145" s="52"/>
    </row>
    <row r="146" ht="13.5">
      <c r="F146" s="52"/>
    </row>
    <row r="147" ht="13.5">
      <c r="F147" s="52"/>
    </row>
    <row r="148" ht="13.5">
      <c r="F148" s="52"/>
    </row>
    <row r="149" ht="13.5">
      <c r="F149" s="52"/>
    </row>
    <row r="150" ht="13.5">
      <c r="F150" s="52"/>
    </row>
    <row r="151" ht="13.5">
      <c r="F151" s="52"/>
    </row>
    <row r="152" ht="13.5">
      <c r="F152" s="52"/>
    </row>
    <row r="153" ht="13.5">
      <c r="F153" s="52"/>
    </row>
    <row r="154" ht="13.5">
      <c r="F154" s="52"/>
    </row>
    <row r="155" ht="13.5">
      <c r="F155" s="52"/>
    </row>
    <row r="156" ht="13.5">
      <c r="F156" s="52"/>
    </row>
    <row r="157" ht="13.5">
      <c r="F157" s="52"/>
    </row>
    <row r="158" ht="13.5">
      <c r="F158" s="52"/>
    </row>
    <row r="159" ht="13.5">
      <c r="F159" s="52"/>
    </row>
    <row r="160" ht="13.5">
      <c r="F160" s="52"/>
    </row>
    <row r="161" ht="13.5">
      <c r="F161" s="52"/>
    </row>
    <row r="162" ht="13.5">
      <c r="F162" s="52"/>
    </row>
    <row r="163" ht="13.5">
      <c r="F163" s="52"/>
    </row>
    <row r="164" ht="13.5">
      <c r="F164" s="52"/>
    </row>
    <row r="165" ht="13.5">
      <c r="F165" s="52"/>
    </row>
    <row r="166" ht="13.5">
      <c r="F166" s="52"/>
    </row>
    <row r="167" ht="13.5">
      <c r="F167" s="52"/>
    </row>
    <row r="168" ht="13.5">
      <c r="F168" s="52"/>
    </row>
    <row r="169" ht="13.5">
      <c r="F169" s="52"/>
    </row>
    <row r="170" ht="13.5">
      <c r="F170" s="52"/>
    </row>
    <row r="171" ht="13.5">
      <c r="F171" s="52"/>
    </row>
    <row r="172" ht="13.5">
      <c r="F172" s="52"/>
    </row>
    <row r="173" ht="13.5">
      <c r="F173" s="52"/>
    </row>
    <row r="174" ht="13.5">
      <c r="F174" s="52"/>
    </row>
    <row r="175" ht="13.5">
      <c r="F175" s="52"/>
    </row>
    <row r="176" ht="13.5">
      <c r="F176" s="52"/>
    </row>
    <row r="177" ht="13.5">
      <c r="F177" s="52"/>
    </row>
    <row r="178" ht="13.5">
      <c r="F178" s="52"/>
    </row>
    <row r="179" ht="13.5">
      <c r="F179" s="52"/>
    </row>
    <row r="180" ht="13.5">
      <c r="F180" s="52"/>
    </row>
    <row r="181" ht="13.5">
      <c r="F181" s="52"/>
    </row>
    <row r="182" ht="13.5">
      <c r="F182" s="52"/>
    </row>
    <row r="183" ht="13.5">
      <c r="F183" s="52"/>
    </row>
    <row r="184" ht="13.5">
      <c r="F184" s="52"/>
    </row>
    <row r="185" ht="13.5">
      <c r="F185" s="52"/>
    </row>
    <row r="186" ht="13.5">
      <c r="F186" s="52"/>
    </row>
    <row r="187" ht="13.5">
      <c r="F187" s="52"/>
    </row>
    <row r="188" ht="13.5">
      <c r="F188" s="52"/>
    </row>
    <row r="189" ht="13.5">
      <c r="F189" s="52"/>
    </row>
    <row r="190" ht="13.5">
      <c r="F190" s="52"/>
    </row>
    <row r="191" ht="13.5">
      <c r="F191" s="52"/>
    </row>
    <row r="192" ht="13.5">
      <c r="F192" s="52"/>
    </row>
    <row r="193" ht="13.5">
      <c r="F193" s="52"/>
    </row>
    <row r="194" ht="13.5">
      <c r="F194" s="52"/>
    </row>
    <row r="195" ht="13.5">
      <c r="F195" s="52"/>
    </row>
    <row r="196" ht="13.5">
      <c r="F196" s="52"/>
    </row>
    <row r="197" ht="13.5">
      <c r="F197" s="52"/>
    </row>
    <row r="198" ht="13.5">
      <c r="F198" s="52"/>
    </row>
    <row r="199" ht="13.5">
      <c r="F199" s="52"/>
    </row>
    <row r="200" ht="13.5">
      <c r="F200" s="52"/>
    </row>
    <row r="201" ht="13.5">
      <c r="F201" s="52"/>
    </row>
    <row r="202" ht="13.5">
      <c r="F202" s="52"/>
    </row>
    <row r="203" ht="13.5">
      <c r="F203" s="52"/>
    </row>
    <row r="204" ht="13.5">
      <c r="F204" s="52"/>
    </row>
    <row r="205" ht="13.5">
      <c r="F205" s="52"/>
    </row>
    <row r="206" ht="13.5">
      <c r="F206" s="52"/>
    </row>
    <row r="207" ht="13.5">
      <c r="F207" s="52"/>
    </row>
    <row r="208" ht="13.5">
      <c r="F208" s="52"/>
    </row>
    <row r="209" ht="13.5">
      <c r="F209" s="52"/>
    </row>
    <row r="210" ht="13.5">
      <c r="F210" s="52"/>
    </row>
    <row r="211" ht="13.5">
      <c r="F211" s="52"/>
    </row>
    <row r="212" ht="13.5">
      <c r="F212" s="52"/>
    </row>
    <row r="213" ht="13.5">
      <c r="F213" s="52"/>
    </row>
    <row r="214" ht="13.5">
      <c r="F214" s="52"/>
    </row>
    <row r="215" ht="13.5">
      <c r="F215" s="52"/>
    </row>
    <row r="216" ht="13.5">
      <c r="F216" s="52"/>
    </row>
    <row r="217" ht="13.5">
      <c r="F217" s="52"/>
    </row>
    <row r="218" ht="13.5">
      <c r="F218" s="52"/>
    </row>
    <row r="219" ht="13.5">
      <c r="F219" s="52"/>
    </row>
    <row r="220" ht="13.5">
      <c r="F220" s="52"/>
    </row>
    <row r="221" ht="13.5">
      <c r="F221" s="52"/>
    </row>
    <row r="222" ht="13.5">
      <c r="F222" s="52"/>
    </row>
    <row r="223" ht="13.5">
      <c r="F223" s="52"/>
    </row>
    <row r="224" ht="13.5">
      <c r="F224" s="52"/>
    </row>
    <row r="225" ht="13.5">
      <c r="F225" s="52"/>
    </row>
    <row r="226" ht="13.5">
      <c r="F226" s="52"/>
    </row>
    <row r="227" ht="13.5">
      <c r="F227" s="52"/>
    </row>
    <row r="228" ht="13.5">
      <c r="F228" s="52"/>
    </row>
    <row r="229" ht="13.5">
      <c r="F229" s="52"/>
    </row>
    <row r="230" ht="13.5">
      <c r="F230" s="52"/>
    </row>
    <row r="231" ht="13.5">
      <c r="F231" s="52"/>
    </row>
    <row r="232" ht="13.5">
      <c r="F232" s="52"/>
    </row>
    <row r="233" ht="13.5">
      <c r="F233" s="52"/>
    </row>
    <row r="234" ht="13.5">
      <c r="F234" s="52"/>
    </row>
    <row r="235" ht="13.5">
      <c r="F235" s="52"/>
    </row>
    <row r="236" ht="13.5">
      <c r="F236" s="52"/>
    </row>
    <row r="237" ht="13.5">
      <c r="F237" s="52"/>
    </row>
    <row r="238" ht="13.5">
      <c r="F238" s="52"/>
    </row>
    <row r="239" ht="13.5">
      <c r="F239" s="52"/>
    </row>
    <row r="240" ht="13.5">
      <c r="F240" s="52"/>
    </row>
    <row r="241" ht="13.5">
      <c r="F241" s="52"/>
    </row>
    <row r="242" ht="13.5">
      <c r="F242" s="52"/>
    </row>
    <row r="243" ht="13.5">
      <c r="F243" s="52"/>
    </row>
    <row r="244" ht="13.5">
      <c r="F244" s="52"/>
    </row>
    <row r="245" ht="13.5">
      <c r="F245" s="52"/>
    </row>
    <row r="246" ht="13.5">
      <c r="F246" s="52"/>
    </row>
    <row r="247" ht="13.5">
      <c r="F247" s="52"/>
    </row>
    <row r="248" ht="13.5">
      <c r="F248" s="52"/>
    </row>
    <row r="249" ht="13.5">
      <c r="F249" s="52"/>
    </row>
  </sheetData>
  <sheetProtection/>
  <mergeCells count="1">
    <mergeCell ref="A1:M1"/>
  </mergeCells>
  <hyperlinks>
    <hyperlink ref="M54" r:id="rId1" display="link DELIBERA CONVENZIONE N. 84 DEL 4/02/2015"/>
    <hyperlink ref="M96" r:id="rId2" display="link DELIBERA CONVENZIONE N. 84 DEL 4/02/2015"/>
  </hyperlinks>
  <printOptions horizontalCentered="1" verticalCentered="1"/>
  <pageMargins left="0" right="0" top="0" bottom="0" header="0" footer="0.18000000000000002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64"/>
  <sheetViews>
    <sheetView workbookViewId="0" topLeftCell="A1">
      <selection activeCell="L2" sqref="L1:L65536"/>
    </sheetView>
  </sheetViews>
  <sheetFormatPr defaultColWidth="8.8515625" defaultRowHeight="15"/>
  <cols>
    <col min="1" max="1" width="3.28125" style="0" bestFit="1" customWidth="1"/>
    <col min="2" max="2" width="7.140625" style="0" bestFit="1" customWidth="1"/>
    <col min="3" max="3" width="15.140625" style="0" bestFit="1" customWidth="1"/>
    <col min="4" max="4" width="18.7109375" style="0" bestFit="1" customWidth="1"/>
    <col min="5" max="5" width="18.421875" style="0" bestFit="1" customWidth="1"/>
    <col min="6" max="6" width="18.28125" style="0" bestFit="1" customWidth="1"/>
    <col min="7" max="7" width="24.421875" style="0" customWidth="1"/>
    <col min="8" max="9" width="11.28125" style="0" bestFit="1" customWidth="1"/>
    <col min="10" max="10" width="14.140625" style="0" bestFit="1" customWidth="1"/>
    <col min="11" max="11" width="10.7109375" style="0" bestFit="1" customWidth="1"/>
    <col min="12" max="12" width="3.28125" style="0" bestFit="1" customWidth="1"/>
    <col min="13" max="13" width="39.00390625" style="0" bestFit="1" customWidth="1"/>
  </cols>
  <sheetData>
    <row r="1" spans="1:13" ht="19.5">
      <c r="A1" s="121" t="s">
        <v>1304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42">
      <c r="A2" s="64" t="s">
        <v>5</v>
      </c>
      <c r="B2" s="65" t="s">
        <v>1298</v>
      </c>
      <c r="C2" s="65" t="s">
        <v>1303</v>
      </c>
      <c r="D2" s="64" t="s">
        <v>0</v>
      </c>
      <c r="E2" s="64" t="s">
        <v>1</v>
      </c>
      <c r="F2" s="65" t="s">
        <v>1349</v>
      </c>
      <c r="G2" s="65" t="s">
        <v>35</v>
      </c>
      <c r="H2" s="65" t="s">
        <v>1301</v>
      </c>
      <c r="I2" s="65" t="s">
        <v>1302</v>
      </c>
      <c r="J2" s="65" t="s">
        <v>33</v>
      </c>
      <c r="K2" s="65" t="s">
        <v>34</v>
      </c>
      <c r="L2" s="65" t="s">
        <v>1605</v>
      </c>
      <c r="M2" s="65" t="s">
        <v>43</v>
      </c>
    </row>
    <row r="3" spans="1:13" ht="30" customHeight="1">
      <c r="A3" s="43">
        <v>1</v>
      </c>
      <c r="B3" s="43">
        <v>3524</v>
      </c>
      <c r="C3" s="44">
        <v>41729</v>
      </c>
      <c r="D3" s="55" t="s">
        <v>1240</v>
      </c>
      <c r="E3" s="55" t="s">
        <v>30</v>
      </c>
      <c r="F3" s="45" t="s">
        <v>690</v>
      </c>
      <c r="G3" s="24" t="s">
        <v>691</v>
      </c>
      <c r="H3" s="44">
        <v>41778</v>
      </c>
      <c r="I3" s="44">
        <v>41779</v>
      </c>
      <c r="J3" s="100">
        <v>300</v>
      </c>
      <c r="K3" s="7" t="str">
        <f>HYPERLINK(CONCATENATE("http://trasparenza.cefpas.it/wp-content/uploads/2014/LETTERE_DOCENTI/2014/marzo/",B3,"_",D3,"_",LEFT(E3,1),".pdf"),"DOWNLOAD")</f>
        <v>DOWNLOAD</v>
      </c>
      <c r="L3" s="7" t="str">
        <f>HYPERLINK(CONCATENATE("http://trasparenza.cefpas.it/wp-content/uploads/2015/CV_DOCENTI/",D3,"_",E3,"_","CV",".pdf"),"CV")</f>
        <v>CV</v>
      </c>
      <c r="M3" s="34"/>
    </row>
    <row r="4" spans="1:13" ht="30" customHeight="1">
      <c r="A4" s="43">
        <f>SUM(A3+1)</f>
        <v>2</v>
      </c>
      <c r="B4" s="43">
        <v>2659</v>
      </c>
      <c r="C4" s="44">
        <v>41705</v>
      </c>
      <c r="D4" s="55" t="s">
        <v>207</v>
      </c>
      <c r="E4" s="55" t="s">
        <v>204</v>
      </c>
      <c r="F4" s="45" t="s">
        <v>490</v>
      </c>
      <c r="G4" s="24" t="s">
        <v>524</v>
      </c>
      <c r="H4" s="44">
        <v>41723</v>
      </c>
      <c r="I4" s="44">
        <v>41725</v>
      </c>
      <c r="J4" s="100">
        <v>700</v>
      </c>
      <c r="K4" s="7" t="str">
        <f aca="true" t="shared" si="0" ref="K4:K59">HYPERLINK(CONCATENATE("http://trasparenza.cefpas.it/wp-content/uploads/2014/LETTERE_DOCENTI/2014/marzo/",B4,"_",D4,"_",LEFT(E4,1),".pdf"),"DOWNLOAD")</f>
        <v>DOWNLOAD</v>
      </c>
      <c r="L4" s="7" t="str">
        <f aca="true" t="shared" si="1" ref="L4:L59">HYPERLINK(CONCATENATE("http://trasparenza.cefpas.it/wp-content/uploads/2015/CV_DOCENTI/",D4,"_",E4,"_","CV",".pdf"),"CV")</f>
        <v>CV</v>
      </c>
      <c r="M4" s="34"/>
    </row>
    <row r="5" spans="1:13" ht="30" customHeight="1">
      <c r="A5" s="43">
        <f aca="true" t="shared" si="2" ref="A5:A59">SUM(A4+1)</f>
        <v>3</v>
      </c>
      <c r="B5" s="43">
        <v>2524</v>
      </c>
      <c r="C5" s="44">
        <v>41703</v>
      </c>
      <c r="D5" s="55" t="s">
        <v>58</v>
      </c>
      <c r="E5" s="55" t="s">
        <v>53</v>
      </c>
      <c r="F5" s="45" t="s">
        <v>578</v>
      </c>
      <c r="G5" s="24" t="s">
        <v>579</v>
      </c>
      <c r="H5" s="44">
        <v>41743</v>
      </c>
      <c r="I5" s="44">
        <v>41744</v>
      </c>
      <c r="J5" s="100">
        <v>700</v>
      </c>
      <c r="K5" s="7" t="str">
        <f t="shared" si="0"/>
        <v>DOWNLOAD</v>
      </c>
      <c r="L5" s="7" t="str">
        <f t="shared" si="1"/>
        <v>CV</v>
      </c>
      <c r="M5" s="34"/>
    </row>
    <row r="6" spans="1:13" ht="42">
      <c r="A6" s="43">
        <f t="shared" si="2"/>
        <v>4</v>
      </c>
      <c r="B6" s="53">
        <v>3466</v>
      </c>
      <c r="C6" s="44">
        <v>41726</v>
      </c>
      <c r="D6" s="51" t="s">
        <v>1324</v>
      </c>
      <c r="E6" s="51" t="s">
        <v>418</v>
      </c>
      <c r="F6" s="45"/>
      <c r="G6" s="22" t="s">
        <v>1406</v>
      </c>
      <c r="H6" s="29">
        <v>41766</v>
      </c>
      <c r="I6" s="29">
        <v>41766</v>
      </c>
      <c r="J6" s="102">
        <v>500</v>
      </c>
      <c r="K6" s="7" t="str">
        <f t="shared" si="0"/>
        <v>DOWNLOAD</v>
      </c>
      <c r="L6" s="7" t="str">
        <f t="shared" si="1"/>
        <v>CV</v>
      </c>
      <c r="M6" s="54"/>
    </row>
    <row r="7" spans="1:13" ht="42">
      <c r="A7" s="43">
        <f t="shared" si="2"/>
        <v>5</v>
      </c>
      <c r="B7" s="53">
        <v>3467</v>
      </c>
      <c r="C7" s="44">
        <v>41726</v>
      </c>
      <c r="D7" s="51" t="s">
        <v>1324</v>
      </c>
      <c r="E7" s="51" t="s">
        <v>418</v>
      </c>
      <c r="F7" s="45"/>
      <c r="G7" s="22" t="s">
        <v>1406</v>
      </c>
      <c r="H7" s="29">
        <v>41780</v>
      </c>
      <c r="I7" s="29">
        <v>41780</v>
      </c>
      <c r="J7" s="102">
        <v>500</v>
      </c>
      <c r="K7" s="7" t="str">
        <f t="shared" si="0"/>
        <v>DOWNLOAD</v>
      </c>
      <c r="L7" s="7" t="str">
        <f t="shared" si="1"/>
        <v>CV</v>
      </c>
      <c r="M7" s="54"/>
    </row>
    <row r="8" spans="1:13" ht="30" customHeight="1">
      <c r="A8" s="43">
        <f t="shared" si="2"/>
        <v>6</v>
      </c>
      <c r="B8" s="53">
        <v>3448</v>
      </c>
      <c r="C8" s="44">
        <v>41725</v>
      </c>
      <c r="D8" s="55" t="s">
        <v>413</v>
      </c>
      <c r="E8" s="55" t="s">
        <v>252</v>
      </c>
      <c r="F8" s="45" t="s">
        <v>780</v>
      </c>
      <c r="G8" s="22" t="s">
        <v>1404</v>
      </c>
      <c r="H8" s="29">
        <v>41811</v>
      </c>
      <c r="I8" s="29">
        <v>41811</v>
      </c>
      <c r="J8" s="100">
        <v>312</v>
      </c>
      <c r="K8" s="7" t="str">
        <f t="shared" si="0"/>
        <v>DOWNLOAD</v>
      </c>
      <c r="L8" s="7" t="str">
        <f t="shared" si="1"/>
        <v>CV</v>
      </c>
      <c r="M8" s="34"/>
    </row>
    <row r="9" spans="1:13" ht="30" customHeight="1">
      <c r="A9" s="43">
        <f t="shared" si="2"/>
        <v>7</v>
      </c>
      <c r="B9" s="53">
        <v>3525</v>
      </c>
      <c r="C9" s="44">
        <v>41729</v>
      </c>
      <c r="D9" s="55" t="s">
        <v>1244</v>
      </c>
      <c r="E9" s="55" t="s">
        <v>62</v>
      </c>
      <c r="F9" s="45" t="s">
        <v>692</v>
      </c>
      <c r="G9" s="24" t="s">
        <v>693</v>
      </c>
      <c r="H9" s="44">
        <v>41778</v>
      </c>
      <c r="I9" s="44">
        <v>41778</v>
      </c>
      <c r="J9" s="100">
        <v>100</v>
      </c>
      <c r="K9" s="7" t="str">
        <f t="shared" si="0"/>
        <v>DOWNLOAD</v>
      </c>
      <c r="L9" s="7" t="str">
        <f t="shared" si="1"/>
        <v>CV</v>
      </c>
      <c r="M9" s="34"/>
    </row>
    <row r="10" spans="1:13" ht="30" customHeight="1">
      <c r="A10" s="43">
        <f t="shared" si="2"/>
        <v>8</v>
      </c>
      <c r="B10" s="53">
        <v>3248</v>
      </c>
      <c r="C10" s="44">
        <v>41719</v>
      </c>
      <c r="D10" s="51" t="s">
        <v>1320</v>
      </c>
      <c r="E10" s="51" t="s">
        <v>1625</v>
      </c>
      <c r="F10" s="51" t="s">
        <v>1591</v>
      </c>
      <c r="G10" s="22" t="s">
        <v>1398</v>
      </c>
      <c r="H10" s="29">
        <v>41737</v>
      </c>
      <c r="I10" s="29">
        <v>41739</v>
      </c>
      <c r="J10" s="100">
        <v>0</v>
      </c>
      <c r="K10" s="7" t="str">
        <f t="shared" si="0"/>
        <v>DOWNLOAD</v>
      </c>
      <c r="L10" s="7" t="str">
        <f t="shared" si="1"/>
        <v>CV</v>
      </c>
      <c r="M10" s="112" t="s">
        <v>1604</v>
      </c>
    </row>
    <row r="11" spans="1:13" ht="30" customHeight="1">
      <c r="A11" s="43">
        <f t="shared" si="2"/>
        <v>9</v>
      </c>
      <c r="B11" s="43">
        <v>2658</v>
      </c>
      <c r="C11" s="44">
        <v>41705</v>
      </c>
      <c r="D11" s="55" t="s">
        <v>1626</v>
      </c>
      <c r="E11" s="55" t="s">
        <v>227</v>
      </c>
      <c r="F11" s="45" t="s">
        <v>719</v>
      </c>
      <c r="G11" s="24" t="s">
        <v>711</v>
      </c>
      <c r="H11" s="44">
        <v>41807</v>
      </c>
      <c r="I11" s="44">
        <v>41808</v>
      </c>
      <c r="J11" s="100">
        <v>800</v>
      </c>
      <c r="K11" s="7" t="str">
        <f t="shared" si="0"/>
        <v>DOWNLOAD</v>
      </c>
      <c r="L11" s="7" t="str">
        <f t="shared" si="1"/>
        <v>CV</v>
      </c>
      <c r="M11" s="34"/>
    </row>
    <row r="12" spans="1:13" ht="30" customHeight="1">
      <c r="A12" s="43">
        <f t="shared" si="2"/>
        <v>10</v>
      </c>
      <c r="B12" s="53">
        <v>3205</v>
      </c>
      <c r="C12" s="44">
        <v>41718</v>
      </c>
      <c r="D12" s="55" t="s">
        <v>1229</v>
      </c>
      <c r="E12" s="55" t="s">
        <v>168</v>
      </c>
      <c r="F12" s="45" t="s">
        <v>582</v>
      </c>
      <c r="G12" s="24" t="s">
        <v>583</v>
      </c>
      <c r="H12" s="44">
        <v>41732</v>
      </c>
      <c r="I12" s="44">
        <v>41732</v>
      </c>
      <c r="J12" s="100">
        <v>320</v>
      </c>
      <c r="K12" s="7" t="str">
        <f t="shared" si="0"/>
        <v>DOWNLOAD</v>
      </c>
      <c r="L12" s="7" t="str">
        <f t="shared" si="1"/>
        <v>CV</v>
      </c>
      <c r="M12" s="34"/>
    </row>
    <row r="13" spans="1:13" ht="30" customHeight="1">
      <c r="A13" s="43">
        <f t="shared" si="2"/>
        <v>11</v>
      </c>
      <c r="B13" s="53">
        <v>3520</v>
      </c>
      <c r="C13" s="44">
        <v>41729</v>
      </c>
      <c r="D13" s="55" t="s">
        <v>1230</v>
      </c>
      <c r="E13" s="55" t="s">
        <v>10</v>
      </c>
      <c r="F13" s="45" t="s">
        <v>492</v>
      </c>
      <c r="G13" s="24" t="s">
        <v>588</v>
      </c>
      <c r="H13" s="44">
        <v>41731</v>
      </c>
      <c r="I13" s="44">
        <v>41731</v>
      </c>
      <c r="J13" s="100">
        <v>400</v>
      </c>
      <c r="K13" s="7" t="str">
        <f t="shared" si="0"/>
        <v>DOWNLOAD</v>
      </c>
      <c r="L13" s="7" t="str">
        <f t="shared" si="1"/>
        <v>CV</v>
      </c>
      <c r="M13" s="34"/>
    </row>
    <row r="14" spans="1:13" ht="30" customHeight="1">
      <c r="A14" s="43">
        <f t="shared" si="2"/>
        <v>12</v>
      </c>
      <c r="B14" s="53">
        <v>3521</v>
      </c>
      <c r="C14" s="44">
        <v>41729</v>
      </c>
      <c r="D14" s="55" t="s">
        <v>1230</v>
      </c>
      <c r="E14" s="55" t="s">
        <v>10</v>
      </c>
      <c r="F14" s="45" t="s">
        <v>492</v>
      </c>
      <c r="G14" s="24" t="s">
        <v>589</v>
      </c>
      <c r="H14" s="44">
        <v>41732</v>
      </c>
      <c r="I14" s="44">
        <v>41732</v>
      </c>
      <c r="J14" s="100">
        <v>400</v>
      </c>
      <c r="K14" s="7" t="str">
        <f t="shared" si="0"/>
        <v>DOWNLOAD</v>
      </c>
      <c r="L14" s="7" t="str">
        <f t="shared" si="1"/>
        <v>CV</v>
      </c>
      <c r="M14" s="34"/>
    </row>
    <row r="15" spans="1:13" ht="30" customHeight="1">
      <c r="A15" s="43">
        <f t="shared" si="2"/>
        <v>13</v>
      </c>
      <c r="B15" s="53">
        <v>3208</v>
      </c>
      <c r="C15" s="44">
        <v>41718</v>
      </c>
      <c r="D15" s="55" t="s">
        <v>1231</v>
      </c>
      <c r="E15" s="55" t="s">
        <v>265</v>
      </c>
      <c r="F15" s="45" t="s">
        <v>586</v>
      </c>
      <c r="G15" s="24" t="s">
        <v>585</v>
      </c>
      <c r="H15" s="44">
        <v>41732</v>
      </c>
      <c r="I15" s="44">
        <v>41732</v>
      </c>
      <c r="J15" s="100">
        <v>240</v>
      </c>
      <c r="K15" s="7" t="str">
        <f t="shared" si="0"/>
        <v>DOWNLOAD</v>
      </c>
      <c r="L15" s="7" t="str">
        <f t="shared" si="1"/>
        <v>CV</v>
      </c>
      <c r="M15" s="34"/>
    </row>
    <row r="16" spans="1:13" ht="30" customHeight="1">
      <c r="A16" s="43">
        <f t="shared" si="2"/>
        <v>14</v>
      </c>
      <c r="B16" s="53">
        <v>3449</v>
      </c>
      <c r="C16" s="44">
        <v>41725</v>
      </c>
      <c r="D16" s="51" t="s">
        <v>1627</v>
      </c>
      <c r="E16" s="51" t="s">
        <v>1323</v>
      </c>
      <c r="F16" s="45" t="s">
        <v>1594</v>
      </c>
      <c r="G16" s="22" t="s">
        <v>1405</v>
      </c>
      <c r="H16" s="29">
        <v>41811</v>
      </c>
      <c r="I16" s="29">
        <v>41811</v>
      </c>
      <c r="J16" s="100">
        <v>156</v>
      </c>
      <c r="K16" s="7" t="str">
        <f t="shared" si="0"/>
        <v>DOWNLOAD</v>
      </c>
      <c r="L16" s="7" t="str">
        <f t="shared" si="1"/>
        <v>CV</v>
      </c>
      <c r="M16" s="61"/>
    </row>
    <row r="17" spans="1:13" ht="30" customHeight="1">
      <c r="A17" s="43">
        <f t="shared" si="2"/>
        <v>15</v>
      </c>
      <c r="B17" s="53">
        <v>2532</v>
      </c>
      <c r="C17" s="44">
        <v>41703</v>
      </c>
      <c r="D17" s="55" t="s">
        <v>135</v>
      </c>
      <c r="E17" s="55" t="s">
        <v>136</v>
      </c>
      <c r="F17" s="45" t="s">
        <v>504</v>
      </c>
      <c r="G17" s="24" t="s">
        <v>581</v>
      </c>
      <c r="H17" s="44">
        <v>41745</v>
      </c>
      <c r="I17" s="44">
        <v>41745</v>
      </c>
      <c r="J17" s="100">
        <v>200</v>
      </c>
      <c r="K17" s="7" t="str">
        <f t="shared" si="0"/>
        <v>DOWNLOAD</v>
      </c>
      <c r="L17" s="7" t="str">
        <f t="shared" si="1"/>
        <v>CV</v>
      </c>
      <c r="M17" s="34"/>
    </row>
    <row r="18" spans="1:13" ht="30" customHeight="1">
      <c r="A18" s="43">
        <f t="shared" si="2"/>
        <v>16</v>
      </c>
      <c r="B18" s="53">
        <v>2901</v>
      </c>
      <c r="C18" s="44">
        <v>41715</v>
      </c>
      <c r="D18" s="14" t="s">
        <v>1154</v>
      </c>
      <c r="E18" s="14" t="s">
        <v>46</v>
      </c>
      <c r="F18" s="45" t="s">
        <v>1538</v>
      </c>
      <c r="G18" s="22" t="s">
        <v>1393</v>
      </c>
      <c r="H18" s="29">
        <v>41730</v>
      </c>
      <c r="I18" s="29">
        <v>41732</v>
      </c>
      <c r="J18" s="100">
        <v>0</v>
      </c>
      <c r="K18" s="7" t="str">
        <f t="shared" si="0"/>
        <v>DOWNLOAD</v>
      </c>
      <c r="L18" s="7" t="str">
        <f t="shared" si="1"/>
        <v>CV</v>
      </c>
      <c r="M18" s="114" t="s">
        <v>1359</v>
      </c>
    </row>
    <row r="19" spans="1:13" ht="30" customHeight="1">
      <c r="A19" s="43">
        <f t="shared" si="2"/>
        <v>17</v>
      </c>
      <c r="B19" s="53">
        <v>2523</v>
      </c>
      <c r="C19" s="44">
        <v>41703</v>
      </c>
      <c r="D19" s="55" t="s">
        <v>56</v>
      </c>
      <c r="E19" s="55" t="s">
        <v>57</v>
      </c>
      <c r="F19" s="45" t="s">
        <v>580</v>
      </c>
      <c r="G19" s="24" t="s">
        <v>579</v>
      </c>
      <c r="H19" s="44">
        <v>41743</v>
      </c>
      <c r="I19" s="44">
        <v>41744</v>
      </c>
      <c r="J19" s="100">
        <v>700</v>
      </c>
      <c r="K19" s="7" t="str">
        <f t="shared" si="0"/>
        <v>DOWNLOAD</v>
      </c>
      <c r="L19" s="7" t="str">
        <f t="shared" si="1"/>
        <v>CV</v>
      </c>
      <c r="M19" s="34"/>
    </row>
    <row r="20" spans="1:13" ht="30" customHeight="1">
      <c r="A20" s="43">
        <f t="shared" si="2"/>
        <v>18</v>
      </c>
      <c r="B20" s="53">
        <v>3438</v>
      </c>
      <c r="C20" s="44">
        <v>41725</v>
      </c>
      <c r="D20" s="51" t="s">
        <v>1628</v>
      </c>
      <c r="E20" s="51" t="s">
        <v>102</v>
      </c>
      <c r="F20" s="45" t="s">
        <v>781</v>
      </c>
      <c r="G20" s="22" t="s">
        <v>1404</v>
      </c>
      <c r="H20" s="44">
        <v>41708</v>
      </c>
      <c r="I20" s="44">
        <v>41708</v>
      </c>
      <c r="J20" s="100">
        <v>312</v>
      </c>
      <c r="K20" s="7" t="str">
        <f t="shared" si="0"/>
        <v>DOWNLOAD</v>
      </c>
      <c r="L20" s="7" t="str">
        <f t="shared" si="1"/>
        <v>CV</v>
      </c>
      <c r="M20" s="34"/>
    </row>
    <row r="21" spans="1:13" ht="30" customHeight="1">
      <c r="A21" s="43">
        <f t="shared" si="2"/>
        <v>19</v>
      </c>
      <c r="B21" s="53">
        <v>3447</v>
      </c>
      <c r="C21" s="44">
        <v>41725</v>
      </c>
      <c r="D21" s="51" t="s">
        <v>1628</v>
      </c>
      <c r="E21" s="51" t="s">
        <v>102</v>
      </c>
      <c r="F21" s="45" t="s">
        <v>781</v>
      </c>
      <c r="G21" s="22" t="s">
        <v>1405</v>
      </c>
      <c r="H21" s="29">
        <v>41811</v>
      </c>
      <c r="I21" s="29">
        <v>41811</v>
      </c>
      <c r="J21" s="100">
        <v>156</v>
      </c>
      <c r="K21" s="7" t="str">
        <f t="shared" si="0"/>
        <v>DOWNLOAD</v>
      </c>
      <c r="L21" s="7" t="str">
        <f t="shared" si="1"/>
        <v>CV</v>
      </c>
      <c r="M21" s="34"/>
    </row>
    <row r="22" spans="1:13" ht="30" customHeight="1">
      <c r="A22" s="43">
        <f t="shared" si="2"/>
        <v>20</v>
      </c>
      <c r="B22" s="53">
        <v>3526</v>
      </c>
      <c r="C22" s="44">
        <v>41729</v>
      </c>
      <c r="D22" s="55" t="s">
        <v>1629</v>
      </c>
      <c r="E22" s="55" t="s">
        <v>998</v>
      </c>
      <c r="F22" s="45" t="s">
        <v>694</v>
      </c>
      <c r="G22" s="24" t="s">
        <v>693</v>
      </c>
      <c r="H22" s="44">
        <v>41779</v>
      </c>
      <c r="I22" s="44">
        <v>41779</v>
      </c>
      <c r="J22" s="100">
        <v>100</v>
      </c>
      <c r="K22" s="7" t="str">
        <f t="shared" si="0"/>
        <v>DOWNLOAD</v>
      </c>
      <c r="L22" s="7" t="str">
        <f t="shared" si="1"/>
        <v>CV</v>
      </c>
      <c r="M22" s="34"/>
    </row>
    <row r="23" spans="1:13" ht="30" customHeight="1">
      <c r="A23" s="43">
        <f t="shared" si="2"/>
        <v>21</v>
      </c>
      <c r="B23" s="53">
        <v>2762</v>
      </c>
      <c r="C23" s="44">
        <v>41710</v>
      </c>
      <c r="D23" s="55" t="s">
        <v>1630</v>
      </c>
      <c r="E23" s="55" t="s">
        <v>18</v>
      </c>
      <c r="F23" s="45" t="s">
        <v>603</v>
      </c>
      <c r="G23" s="24" t="s">
        <v>604</v>
      </c>
      <c r="H23" s="44">
        <v>41772</v>
      </c>
      <c r="I23" s="44">
        <v>41773</v>
      </c>
      <c r="J23" s="100">
        <v>400</v>
      </c>
      <c r="K23" s="7" t="str">
        <f t="shared" si="0"/>
        <v>DOWNLOAD</v>
      </c>
      <c r="L23" s="7" t="str">
        <f t="shared" si="1"/>
        <v>CV</v>
      </c>
      <c r="M23" s="34"/>
    </row>
    <row r="24" spans="1:13" ht="30" customHeight="1">
      <c r="A24" s="43">
        <f t="shared" si="2"/>
        <v>22</v>
      </c>
      <c r="B24" s="53">
        <v>2764</v>
      </c>
      <c r="C24" s="44">
        <v>41710</v>
      </c>
      <c r="D24" s="55" t="s">
        <v>1630</v>
      </c>
      <c r="E24" s="55" t="s">
        <v>18</v>
      </c>
      <c r="F24" s="45" t="s">
        <v>603</v>
      </c>
      <c r="G24" s="24" t="s">
        <v>711</v>
      </c>
      <c r="H24" s="44">
        <v>41807</v>
      </c>
      <c r="I24" s="44">
        <v>41808</v>
      </c>
      <c r="J24" s="100">
        <v>800</v>
      </c>
      <c r="K24" s="7" t="str">
        <f t="shared" si="0"/>
        <v>DOWNLOAD</v>
      </c>
      <c r="L24" s="7" t="str">
        <f t="shared" si="1"/>
        <v>CV</v>
      </c>
      <c r="M24" s="34"/>
    </row>
    <row r="25" spans="1:13" ht="30" customHeight="1">
      <c r="A25" s="43">
        <f t="shared" si="2"/>
        <v>23</v>
      </c>
      <c r="B25" s="53">
        <v>3446</v>
      </c>
      <c r="C25" s="44">
        <v>41725</v>
      </c>
      <c r="D25" s="55" t="s">
        <v>1282</v>
      </c>
      <c r="E25" s="55" t="s">
        <v>64</v>
      </c>
      <c r="F25" s="45" t="s">
        <v>779</v>
      </c>
      <c r="G25" s="22" t="s">
        <v>1403</v>
      </c>
      <c r="H25" s="29">
        <v>41804</v>
      </c>
      <c r="I25" s="29">
        <v>41804</v>
      </c>
      <c r="J25" s="100">
        <v>234</v>
      </c>
      <c r="K25" s="7" t="str">
        <f t="shared" si="0"/>
        <v>DOWNLOAD</v>
      </c>
      <c r="L25" s="7" t="str">
        <f t="shared" si="1"/>
        <v>CV</v>
      </c>
      <c r="M25" s="34"/>
    </row>
    <row r="26" spans="1:13" ht="30" customHeight="1">
      <c r="A26" s="43">
        <f t="shared" si="2"/>
        <v>24</v>
      </c>
      <c r="B26" s="53">
        <v>3485</v>
      </c>
      <c r="C26" s="44">
        <v>41729</v>
      </c>
      <c r="D26" s="14" t="s">
        <v>76</v>
      </c>
      <c r="E26" s="14" t="s">
        <v>77</v>
      </c>
      <c r="F26" s="45" t="s">
        <v>1539</v>
      </c>
      <c r="G26" s="22" t="s">
        <v>1407</v>
      </c>
      <c r="H26" s="29">
        <v>41741</v>
      </c>
      <c r="I26" s="29">
        <v>41741</v>
      </c>
      <c r="J26" s="100">
        <v>245</v>
      </c>
      <c r="K26" s="7" t="str">
        <f t="shared" si="0"/>
        <v>DOWNLOAD</v>
      </c>
      <c r="L26" s="7" t="str">
        <f t="shared" si="1"/>
        <v>CV</v>
      </c>
      <c r="M26" s="34"/>
    </row>
    <row r="27" spans="1:13" ht="30" customHeight="1">
      <c r="A27" s="43">
        <f t="shared" si="2"/>
        <v>25</v>
      </c>
      <c r="B27" s="53">
        <v>2902</v>
      </c>
      <c r="C27" s="32" t="s">
        <v>1312</v>
      </c>
      <c r="D27" s="55" t="s">
        <v>1285</v>
      </c>
      <c r="E27" s="55" t="s">
        <v>1631</v>
      </c>
      <c r="F27" s="45" t="s">
        <v>576</v>
      </c>
      <c r="G27" s="22" t="s">
        <v>1447</v>
      </c>
      <c r="H27" s="44">
        <v>41730</v>
      </c>
      <c r="I27" s="44">
        <v>41732</v>
      </c>
      <c r="J27" s="100">
        <v>700</v>
      </c>
      <c r="K27" s="7" t="str">
        <f t="shared" si="0"/>
        <v>DOWNLOAD</v>
      </c>
      <c r="L27" s="7" t="str">
        <f t="shared" si="1"/>
        <v>CV</v>
      </c>
      <c r="M27" s="34"/>
    </row>
    <row r="28" spans="1:13" ht="30" customHeight="1">
      <c r="A28" s="43">
        <f t="shared" si="2"/>
        <v>26</v>
      </c>
      <c r="B28" s="77">
        <v>2515</v>
      </c>
      <c r="C28" s="44">
        <v>41703</v>
      </c>
      <c r="D28" s="14" t="s">
        <v>119</v>
      </c>
      <c r="E28" s="14" t="s">
        <v>53</v>
      </c>
      <c r="F28" s="45" t="s">
        <v>526</v>
      </c>
      <c r="G28" s="22" t="s">
        <v>1390</v>
      </c>
      <c r="H28" s="44">
        <v>41703</v>
      </c>
      <c r="I28" s="44">
        <v>41704</v>
      </c>
      <c r="J28" s="100">
        <v>75</v>
      </c>
      <c r="K28" s="7" t="str">
        <f t="shared" si="0"/>
        <v>DOWNLOAD</v>
      </c>
      <c r="L28" s="7" t="str">
        <f t="shared" si="1"/>
        <v>CV</v>
      </c>
      <c r="M28" s="34"/>
    </row>
    <row r="29" spans="1:13" ht="30" customHeight="1">
      <c r="A29" s="43">
        <f t="shared" si="2"/>
        <v>27</v>
      </c>
      <c r="B29" s="53">
        <v>3057</v>
      </c>
      <c r="C29" s="44">
        <v>41717</v>
      </c>
      <c r="D29" s="55" t="s">
        <v>119</v>
      </c>
      <c r="E29" s="55" t="s">
        <v>53</v>
      </c>
      <c r="F29" s="45" t="s">
        <v>526</v>
      </c>
      <c r="G29" s="24" t="s">
        <v>527</v>
      </c>
      <c r="H29" s="44">
        <v>41717</v>
      </c>
      <c r="I29" s="44">
        <v>41718</v>
      </c>
      <c r="J29" s="100">
        <v>200</v>
      </c>
      <c r="K29" s="7" t="str">
        <f t="shared" si="0"/>
        <v>DOWNLOAD</v>
      </c>
      <c r="L29" s="7" t="str">
        <f t="shared" si="1"/>
        <v>CV</v>
      </c>
      <c r="M29" s="34"/>
    </row>
    <row r="30" spans="1:13" ht="30" customHeight="1">
      <c r="A30" s="43">
        <f t="shared" si="2"/>
        <v>28</v>
      </c>
      <c r="B30" s="53">
        <v>3437</v>
      </c>
      <c r="C30" s="44">
        <v>41725</v>
      </c>
      <c r="D30" s="51" t="s">
        <v>63</v>
      </c>
      <c r="E30" s="51" t="s">
        <v>36</v>
      </c>
      <c r="F30" s="45" t="s">
        <v>777</v>
      </c>
      <c r="G30" s="22" t="s">
        <v>1403</v>
      </c>
      <c r="H30" s="44">
        <v>41708</v>
      </c>
      <c r="I30" s="44">
        <v>41708</v>
      </c>
      <c r="J30" s="100">
        <v>234</v>
      </c>
      <c r="K30" s="7" t="str">
        <f t="shared" si="0"/>
        <v>DOWNLOAD</v>
      </c>
      <c r="L30" s="7" t="str">
        <f t="shared" si="1"/>
        <v>CV</v>
      </c>
      <c r="M30" s="34"/>
    </row>
    <row r="31" spans="1:13" ht="30" customHeight="1">
      <c r="A31" s="43">
        <f t="shared" si="2"/>
        <v>29</v>
      </c>
      <c r="B31" s="53">
        <v>3441</v>
      </c>
      <c r="C31" s="44">
        <v>41725</v>
      </c>
      <c r="D31" s="55" t="s">
        <v>63</v>
      </c>
      <c r="E31" s="55" t="s">
        <v>36</v>
      </c>
      <c r="F31" s="45" t="s">
        <v>777</v>
      </c>
      <c r="G31" s="22" t="s">
        <v>1459</v>
      </c>
      <c r="H31" s="44">
        <v>41797</v>
      </c>
      <c r="I31" s="44">
        <v>41797</v>
      </c>
      <c r="J31" s="100">
        <v>390</v>
      </c>
      <c r="K31" s="7" t="str">
        <f t="shared" si="0"/>
        <v>DOWNLOAD</v>
      </c>
      <c r="L31" s="7" t="str">
        <f t="shared" si="1"/>
        <v>CV</v>
      </c>
      <c r="M31" s="34"/>
    </row>
    <row r="32" spans="1:13" ht="30" customHeight="1">
      <c r="A32" s="43">
        <f t="shared" si="2"/>
        <v>30</v>
      </c>
      <c r="B32" s="53">
        <v>3527</v>
      </c>
      <c r="C32" s="44">
        <v>41729</v>
      </c>
      <c r="D32" s="55" t="s">
        <v>1292</v>
      </c>
      <c r="E32" s="55" t="s">
        <v>105</v>
      </c>
      <c r="F32" s="45" t="s">
        <v>697</v>
      </c>
      <c r="G32" s="24" t="s">
        <v>693</v>
      </c>
      <c r="H32" s="44">
        <v>41779</v>
      </c>
      <c r="I32" s="44">
        <v>41779</v>
      </c>
      <c r="J32" s="100">
        <v>50</v>
      </c>
      <c r="K32" s="7" t="str">
        <f t="shared" si="0"/>
        <v>DOWNLOAD</v>
      </c>
      <c r="L32" s="7" t="str">
        <f t="shared" si="1"/>
        <v>CV</v>
      </c>
      <c r="M32" s="34"/>
    </row>
    <row r="33" spans="1:13" ht="30" customHeight="1">
      <c r="A33" s="43">
        <f t="shared" si="2"/>
        <v>31</v>
      </c>
      <c r="B33" s="53">
        <v>2660</v>
      </c>
      <c r="C33" s="44">
        <v>41705</v>
      </c>
      <c r="D33" s="55" t="s">
        <v>210</v>
      </c>
      <c r="E33" s="55" t="s">
        <v>116</v>
      </c>
      <c r="F33" s="45" t="s">
        <v>498</v>
      </c>
      <c r="G33" s="24" t="s">
        <v>525</v>
      </c>
      <c r="H33" s="44">
        <v>41723</v>
      </c>
      <c r="I33" s="44">
        <v>41725</v>
      </c>
      <c r="J33" s="100">
        <v>160</v>
      </c>
      <c r="K33" s="7" t="str">
        <f t="shared" si="0"/>
        <v>DOWNLOAD</v>
      </c>
      <c r="L33" s="7" t="str">
        <f t="shared" si="1"/>
        <v>CV</v>
      </c>
      <c r="M33" s="34"/>
    </row>
    <row r="34" spans="1:13" ht="30" customHeight="1">
      <c r="A34" s="43">
        <f t="shared" si="2"/>
        <v>32</v>
      </c>
      <c r="B34" s="53">
        <v>3440</v>
      </c>
      <c r="C34" s="44">
        <v>41725</v>
      </c>
      <c r="D34" s="55" t="s">
        <v>11</v>
      </c>
      <c r="E34" s="55" t="s">
        <v>10</v>
      </c>
      <c r="F34" s="45" t="s">
        <v>653</v>
      </c>
      <c r="G34" s="22" t="s">
        <v>1403</v>
      </c>
      <c r="H34" s="29">
        <v>41776</v>
      </c>
      <c r="I34" s="29">
        <v>41776</v>
      </c>
      <c r="J34" s="100">
        <v>234</v>
      </c>
      <c r="K34" s="7" t="str">
        <f t="shared" si="0"/>
        <v>DOWNLOAD</v>
      </c>
      <c r="L34" s="7" t="str">
        <f t="shared" si="1"/>
        <v>CV</v>
      </c>
      <c r="M34" s="34"/>
    </row>
    <row r="35" spans="1:13" ht="30" customHeight="1">
      <c r="A35" s="43">
        <f t="shared" si="2"/>
        <v>33</v>
      </c>
      <c r="B35" s="53">
        <v>3442</v>
      </c>
      <c r="C35" s="44">
        <v>41725</v>
      </c>
      <c r="D35" s="55" t="s">
        <v>11</v>
      </c>
      <c r="E35" s="55" t="s">
        <v>10</v>
      </c>
      <c r="F35" s="45" t="s">
        <v>653</v>
      </c>
      <c r="G35" s="22" t="s">
        <v>1405</v>
      </c>
      <c r="H35" s="29">
        <v>41797</v>
      </c>
      <c r="I35" s="29">
        <v>41797</v>
      </c>
      <c r="J35" s="100">
        <v>156</v>
      </c>
      <c r="K35" s="7" t="str">
        <f t="shared" si="0"/>
        <v>DOWNLOAD</v>
      </c>
      <c r="L35" s="7" t="str">
        <f t="shared" si="1"/>
        <v>CV</v>
      </c>
      <c r="M35" s="34"/>
    </row>
    <row r="36" spans="1:13" ht="30" customHeight="1">
      <c r="A36" s="43">
        <f t="shared" si="2"/>
        <v>34</v>
      </c>
      <c r="B36" s="53">
        <v>3443</v>
      </c>
      <c r="C36" s="44">
        <v>41725</v>
      </c>
      <c r="D36" s="55" t="s">
        <v>11</v>
      </c>
      <c r="E36" s="55" t="s">
        <v>10</v>
      </c>
      <c r="F36" s="45" t="s">
        <v>653</v>
      </c>
      <c r="G36" s="24" t="s">
        <v>649</v>
      </c>
      <c r="H36" s="44">
        <v>41804</v>
      </c>
      <c r="I36" s="44">
        <v>41804</v>
      </c>
      <c r="J36" s="100">
        <v>156</v>
      </c>
      <c r="K36" s="7" t="str">
        <f t="shared" si="0"/>
        <v>DOWNLOAD</v>
      </c>
      <c r="L36" s="7" t="str">
        <f t="shared" si="1"/>
        <v>CV</v>
      </c>
      <c r="M36" s="34"/>
    </row>
    <row r="37" spans="1:13" ht="30" customHeight="1">
      <c r="A37" s="43">
        <f t="shared" si="2"/>
        <v>35</v>
      </c>
      <c r="B37" s="53">
        <v>2516</v>
      </c>
      <c r="C37" s="44">
        <v>41703</v>
      </c>
      <c r="D37" s="55" t="s">
        <v>123</v>
      </c>
      <c r="E37" s="55" t="s">
        <v>1615</v>
      </c>
      <c r="F37" s="45" t="s">
        <v>528</v>
      </c>
      <c r="G37" s="24" t="s">
        <v>529</v>
      </c>
      <c r="H37" s="44">
        <v>41703</v>
      </c>
      <c r="I37" s="44">
        <v>41704</v>
      </c>
      <c r="J37" s="100">
        <v>175</v>
      </c>
      <c r="K37" s="7" t="str">
        <f t="shared" si="0"/>
        <v>DOWNLOAD</v>
      </c>
      <c r="L37" s="7" t="str">
        <f t="shared" si="1"/>
        <v>CV</v>
      </c>
      <c r="M37" s="34"/>
    </row>
    <row r="38" spans="1:13" ht="30" customHeight="1">
      <c r="A38" s="43">
        <f t="shared" si="2"/>
        <v>36</v>
      </c>
      <c r="B38" s="53">
        <v>3528</v>
      </c>
      <c r="C38" s="44">
        <v>41729</v>
      </c>
      <c r="D38" s="14" t="s">
        <v>1325</v>
      </c>
      <c r="E38" s="14" t="s">
        <v>64</v>
      </c>
      <c r="F38" s="45" t="s">
        <v>1542</v>
      </c>
      <c r="G38" s="22" t="s">
        <v>1428</v>
      </c>
      <c r="H38" s="29">
        <v>41779</v>
      </c>
      <c r="I38" s="29">
        <v>41779</v>
      </c>
      <c r="J38" s="100">
        <v>100</v>
      </c>
      <c r="K38" s="7" t="str">
        <f t="shared" si="0"/>
        <v>DOWNLOAD</v>
      </c>
      <c r="L38" s="7" t="str">
        <f t="shared" si="1"/>
        <v>CV</v>
      </c>
      <c r="M38" s="34"/>
    </row>
    <row r="39" spans="1:13" ht="30" customHeight="1">
      <c r="A39" s="43">
        <f t="shared" si="2"/>
        <v>37</v>
      </c>
      <c r="B39" s="53">
        <v>3207</v>
      </c>
      <c r="C39" s="44">
        <v>41718</v>
      </c>
      <c r="D39" s="55" t="s">
        <v>1296</v>
      </c>
      <c r="E39" s="55" t="s">
        <v>373</v>
      </c>
      <c r="F39" s="45" t="s">
        <v>584</v>
      </c>
      <c r="G39" s="24" t="s">
        <v>585</v>
      </c>
      <c r="H39" s="44">
        <v>41731</v>
      </c>
      <c r="I39" s="44">
        <v>41731</v>
      </c>
      <c r="J39" s="100">
        <v>300</v>
      </c>
      <c r="K39" s="7" t="str">
        <f t="shared" si="0"/>
        <v>DOWNLOAD</v>
      </c>
      <c r="L39" s="7" t="str">
        <f t="shared" si="1"/>
        <v>CV</v>
      </c>
      <c r="M39" s="34"/>
    </row>
    <row r="40" spans="1:13" ht="30" customHeight="1">
      <c r="A40" s="43">
        <f t="shared" si="2"/>
        <v>38</v>
      </c>
      <c r="B40" s="53">
        <v>3439</v>
      </c>
      <c r="C40" s="44">
        <v>41725</v>
      </c>
      <c r="D40" s="55" t="s">
        <v>410</v>
      </c>
      <c r="E40" s="55" t="s">
        <v>411</v>
      </c>
      <c r="F40" s="45" t="s">
        <v>782</v>
      </c>
      <c r="G40" s="22" t="s">
        <v>1404</v>
      </c>
      <c r="H40" s="29">
        <v>41776</v>
      </c>
      <c r="I40" s="29">
        <v>41776</v>
      </c>
      <c r="J40" s="100">
        <v>312</v>
      </c>
      <c r="K40" s="7" t="str">
        <f t="shared" si="0"/>
        <v>DOWNLOAD</v>
      </c>
      <c r="L40" s="7" t="str">
        <f t="shared" si="1"/>
        <v>CV</v>
      </c>
      <c r="M40" s="34"/>
    </row>
    <row r="41" spans="1:13" ht="30" customHeight="1">
      <c r="A41" s="43">
        <f t="shared" si="2"/>
        <v>39</v>
      </c>
      <c r="B41" s="53">
        <v>3249</v>
      </c>
      <c r="C41" s="44">
        <v>41719</v>
      </c>
      <c r="D41" s="51" t="s">
        <v>1321</v>
      </c>
      <c r="E41" s="51" t="s">
        <v>227</v>
      </c>
      <c r="F41" s="45" t="s">
        <v>1565</v>
      </c>
      <c r="G41" s="22" t="s">
        <v>1398</v>
      </c>
      <c r="H41" s="29">
        <v>41737</v>
      </c>
      <c r="I41" s="29">
        <v>41739</v>
      </c>
      <c r="J41" s="102">
        <v>0</v>
      </c>
      <c r="K41" s="7" t="str">
        <f t="shared" si="0"/>
        <v>DOWNLOAD</v>
      </c>
      <c r="L41" s="7" t="str">
        <f t="shared" si="1"/>
        <v>CV</v>
      </c>
      <c r="M41" s="115" t="s">
        <v>1604</v>
      </c>
    </row>
    <row r="42" spans="1:13" ht="30" customHeight="1">
      <c r="A42" s="43">
        <f t="shared" si="2"/>
        <v>40</v>
      </c>
      <c r="B42" s="43">
        <v>3051</v>
      </c>
      <c r="C42" s="44">
        <v>41717</v>
      </c>
      <c r="D42" s="55" t="s">
        <v>1276</v>
      </c>
      <c r="E42" s="55" t="s">
        <v>1632</v>
      </c>
      <c r="F42" s="45" t="s">
        <v>663</v>
      </c>
      <c r="G42" s="24" t="s">
        <v>664</v>
      </c>
      <c r="H42" s="44">
        <v>41767</v>
      </c>
      <c r="I42" s="44">
        <v>41767</v>
      </c>
      <c r="J42" s="100">
        <v>200</v>
      </c>
      <c r="K42" s="7" t="str">
        <f t="shared" si="0"/>
        <v>DOWNLOAD</v>
      </c>
      <c r="L42" s="7" t="str">
        <f t="shared" si="1"/>
        <v>CV</v>
      </c>
      <c r="M42" s="34"/>
    </row>
    <row r="43" spans="1:13" ht="30" customHeight="1">
      <c r="A43" s="43">
        <f t="shared" si="2"/>
        <v>41</v>
      </c>
      <c r="B43" s="53">
        <v>3436</v>
      </c>
      <c r="C43" s="44">
        <v>41725</v>
      </c>
      <c r="D43" s="51" t="s">
        <v>1322</v>
      </c>
      <c r="E43" s="51" t="s">
        <v>151</v>
      </c>
      <c r="F43" s="45" t="s">
        <v>1582</v>
      </c>
      <c r="G43" s="22" t="s">
        <v>1401</v>
      </c>
      <c r="H43" s="44">
        <v>41741</v>
      </c>
      <c r="I43" s="44">
        <v>41741</v>
      </c>
      <c r="J43" s="100">
        <v>546</v>
      </c>
      <c r="K43" s="7" t="str">
        <f t="shared" si="0"/>
        <v>DOWNLOAD</v>
      </c>
      <c r="L43" s="7" t="str">
        <f t="shared" si="1"/>
        <v>CV</v>
      </c>
      <c r="M43" s="114" t="s">
        <v>1402</v>
      </c>
    </row>
    <row r="44" spans="1:13" ht="30" customHeight="1">
      <c r="A44" s="43">
        <f t="shared" si="2"/>
        <v>42</v>
      </c>
      <c r="B44" s="53">
        <v>2903</v>
      </c>
      <c r="C44" s="32" t="s">
        <v>1312</v>
      </c>
      <c r="D44" s="55" t="s">
        <v>1273</v>
      </c>
      <c r="E44" s="55" t="s">
        <v>1254</v>
      </c>
      <c r="F44" s="45" t="s">
        <v>537</v>
      </c>
      <c r="G44" s="22" t="s">
        <v>1451</v>
      </c>
      <c r="H44" s="44">
        <v>41730</v>
      </c>
      <c r="I44" s="44">
        <v>41732</v>
      </c>
      <c r="J44" s="100">
        <v>700</v>
      </c>
      <c r="K44" s="7" t="str">
        <f t="shared" si="0"/>
        <v>DOWNLOAD</v>
      </c>
      <c r="L44" s="7" t="str">
        <f t="shared" si="1"/>
        <v>CV</v>
      </c>
      <c r="M44" s="34"/>
    </row>
    <row r="45" spans="1:13" ht="30" customHeight="1">
      <c r="A45" s="43">
        <f t="shared" si="2"/>
        <v>43</v>
      </c>
      <c r="B45" s="53">
        <v>2904</v>
      </c>
      <c r="C45" s="44">
        <v>41715</v>
      </c>
      <c r="D45" s="14" t="s">
        <v>1273</v>
      </c>
      <c r="E45" s="14" t="s">
        <v>1254</v>
      </c>
      <c r="F45" s="45" t="s">
        <v>537</v>
      </c>
      <c r="G45" s="22" t="s">
        <v>1394</v>
      </c>
      <c r="H45" s="29">
        <v>41730</v>
      </c>
      <c r="I45" s="29">
        <v>41732</v>
      </c>
      <c r="J45" s="100">
        <v>250</v>
      </c>
      <c r="K45" s="7" t="str">
        <f t="shared" si="0"/>
        <v>DOWNLOAD</v>
      </c>
      <c r="L45" s="7" t="str">
        <f t="shared" si="1"/>
        <v>CV</v>
      </c>
      <c r="M45" s="34"/>
    </row>
    <row r="46" spans="1:13" ht="30" customHeight="1">
      <c r="A46" s="43">
        <f t="shared" si="2"/>
        <v>44</v>
      </c>
      <c r="B46" s="53">
        <v>3204</v>
      </c>
      <c r="C46" s="44">
        <v>41718</v>
      </c>
      <c r="D46" s="14" t="s">
        <v>852</v>
      </c>
      <c r="E46" s="14" t="s">
        <v>18</v>
      </c>
      <c r="F46" s="45" t="s">
        <v>1541</v>
      </c>
      <c r="G46" s="22" t="s">
        <v>1397</v>
      </c>
      <c r="H46" s="29">
        <v>41731</v>
      </c>
      <c r="I46" s="29">
        <v>41732</v>
      </c>
      <c r="J46" s="100">
        <v>0</v>
      </c>
      <c r="K46" s="7" t="str">
        <f t="shared" si="0"/>
        <v>DOWNLOAD</v>
      </c>
      <c r="L46" s="7" t="str">
        <f t="shared" si="1"/>
        <v>CV</v>
      </c>
      <c r="M46" s="114" t="s">
        <v>1359</v>
      </c>
    </row>
    <row r="47" spans="1:13" ht="30" customHeight="1">
      <c r="A47" s="43">
        <f t="shared" si="2"/>
        <v>45</v>
      </c>
      <c r="B47" s="66">
        <v>3531</v>
      </c>
      <c r="C47" s="44">
        <v>41729</v>
      </c>
      <c r="D47" s="14" t="s">
        <v>852</v>
      </c>
      <c r="E47" s="14" t="s">
        <v>18</v>
      </c>
      <c r="F47" s="45" t="s">
        <v>1541</v>
      </c>
      <c r="G47" s="22" t="s">
        <v>1408</v>
      </c>
      <c r="H47" s="29">
        <v>41778</v>
      </c>
      <c r="I47" s="29">
        <v>41779</v>
      </c>
      <c r="J47" s="100">
        <v>0</v>
      </c>
      <c r="K47" s="7" t="str">
        <f t="shared" si="0"/>
        <v>DOWNLOAD</v>
      </c>
      <c r="L47" s="7" t="str">
        <f t="shared" si="1"/>
        <v>CV</v>
      </c>
      <c r="M47" s="114" t="s">
        <v>1359</v>
      </c>
    </row>
    <row r="48" spans="1:13" ht="30" customHeight="1">
      <c r="A48" s="43">
        <f t="shared" si="2"/>
        <v>46</v>
      </c>
      <c r="B48" s="53">
        <v>2531</v>
      </c>
      <c r="C48" s="44">
        <v>41703</v>
      </c>
      <c r="D48" s="55" t="s">
        <v>6</v>
      </c>
      <c r="E48" s="55" t="s">
        <v>8</v>
      </c>
      <c r="F48" s="45" t="s">
        <v>457</v>
      </c>
      <c r="G48" s="24" t="s">
        <v>530</v>
      </c>
      <c r="H48" s="44">
        <v>41717</v>
      </c>
      <c r="I48" s="44">
        <v>41717</v>
      </c>
      <c r="J48" s="100">
        <v>200</v>
      </c>
      <c r="K48" s="7" t="str">
        <f t="shared" si="0"/>
        <v>DOWNLOAD</v>
      </c>
      <c r="L48" s="7" t="str">
        <f t="shared" si="1"/>
        <v>CV</v>
      </c>
      <c r="M48" s="34"/>
    </row>
    <row r="49" spans="1:13" ht="30" customHeight="1">
      <c r="A49" s="43">
        <f t="shared" si="2"/>
        <v>47</v>
      </c>
      <c r="B49" s="53">
        <v>3058</v>
      </c>
      <c r="C49" s="44">
        <v>41717</v>
      </c>
      <c r="D49" s="14" t="s">
        <v>120</v>
      </c>
      <c r="E49" s="14" t="s">
        <v>121</v>
      </c>
      <c r="F49" s="45" t="s">
        <v>531</v>
      </c>
      <c r="G49" s="22" t="s">
        <v>1396</v>
      </c>
      <c r="H49" s="44">
        <v>41717</v>
      </c>
      <c r="I49" s="44">
        <v>41718</v>
      </c>
      <c r="J49" s="100">
        <v>50</v>
      </c>
      <c r="K49" s="7" t="str">
        <f t="shared" si="0"/>
        <v>DOWNLOAD</v>
      </c>
      <c r="L49" s="7" t="str">
        <f t="shared" si="1"/>
        <v>CV</v>
      </c>
      <c r="M49" s="34"/>
    </row>
    <row r="50" spans="1:13" ht="30" customHeight="1">
      <c r="A50" s="43">
        <f t="shared" si="2"/>
        <v>48</v>
      </c>
      <c r="B50" s="53">
        <v>3206</v>
      </c>
      <c r="C50" s="44">
        <v>41718</v>
      </c>
      <c r="D50" s="55" t="s">
        <v>290</v>
      </c>
      <c r="E50" s="55" t="s">
        <v>396</v>
      </c>
      <c r="F50" s="45" t="s">
        <v>587</v>
      </c>
      <c r="G50" s="24" t="s">
        <v>583</v>
      </c>
      <c r="H50" s="44">
        <v>41731</v>
      </c>
      <c r="I50" s="44">
        <v>41731</v>
      </c>
      <c r="J50" s="100">
        <v>400</v>
      </c>
      <c r="K50" s="7" t="str">
        <f t="shared" si="0"/>
        <v>DOWNLOAD</v>
      </c>
      <c r="L50" s="7" t="str">
        <f t="shared" si="1"/>
        <v>CV</v>
      </c>
      <c r="M50" s="34"/>
    </row>
    <row r="51" spans="1:13" ht="30" customHeight="1">
      <c r="A51" s="43">
        <f t="shared" si="2"/>
        <v>49</v>
      </c>
      <c r="B51" s="53">
        <v>3529</v>
      </c>
      <c r="C51" s="44">
        <v>41729</v>
      </c>
      <c r="D51" s="55" t="s">
        <v>290</v>
      </c>
      <c r="E51" s="55" t="s">
        <v>116</v>
      </c>
      <c r="F51" s="45" t="s">
        <v>695</v>
      </c>
      <c r="G51" s="24" t="s">
        <v>693</v>
      </c>
      <c r="H51" s="44">
        <v>41779</v>
      </c>
      <c r="I51" s="44">
        <v>41779</v>
      </c>
      <c r="J51" s="100">
        <v>100</v>
      </c>
      <c r="K51" s="7" t="str">
        <f t="shared" si="0"/>
        <v>DOWNLOAD</v>
      </c>
      <c r="L51" s="7" t="str">
        <f t="shared" si="1"/>
        <v>CV</v>
      </c>
      <c r="M51" s="34"/>
    </row>
    <row r="52" spans="1:13" ht="30" customHeight="1">
      <c r="A52" s="43">
        <f t="shared" si="2"/>
        <v>50</v>
      </c>
      <c r="B52" s="53">
        <v>3434</v>
      </c>
      <c r="C52" s="44">
        <v>41725</v>
      </c>
      <c r="D52" s="51" t="s">
        <v>387</v>
      </c>
      <c r="E52" s="55" t="s">
        <v>1633</v>
      </c>
      <c r="F52" s="45" t="s">
        <v>682</v>
      </c>
      <c r="G52" s="22" t="s">
        <v>1400</v>
      </c>
      <c r="H52" s="44">
        <v>41710</v>
      </c>
      <c r="I52" s="44">
        <v>41710</v>
      </c>
      <c r="J52" s="100">
        <v>234</v>
      </c>
      <c r="K52" s="7" t="str">
        <f t="shared" si="0"/>
        <v>DOWNLOAD</v>
      </c>
      <c r="L52" s="7" t="str">
        <f t="shared" si="1"/>
        <v>CV</v>
      </c>
      <c r="M52" s="34"/>
    </row>
    <row r="53" spans="1:13" ht="30" customHeight="1">
      <c r="A53" s="43">
        <f t="shared" si="2"/>
        <v>51</v>
      </c>
      <c r="B53" s="66">
        <v>3530</v>
      </c>
      <c r="C53" s="44">
        <v>41729</v>
      </c>
      <c r="D53" s="55" t="s">
        <v>1268</v>
      </c>
      <c r="E53" s="55" t="s">
        <v>1634</v>
      </c>
      <c r="F53" s="45" t="s">
        <v>696</v>
      </c>
      <c r="G53" s="24" t="s">
        <v>693</v>
      </c>
      <c r="H53" s="44">
        <v>41778</v>
      </c>
      <c r="I53" s="44">
        <v>41778</v>
      </c>
      <c r="J53" s="100">
        <v>80</v>
      </c>
      <c r="K53" s="7" t="str">
        <f t="shared" si="0"/>
        <v>DOWNLOAD</v>
      </c>
      <c r="L53" s="7" t="str">
        <f t="shared" si="1"/>
        <v>CV</v>
      </c>
      <c r="M53" s="34"/>
    </row>
    <row r="54" spans="1:13" ht="30" customHeight="1">
      <c r="A54" s="43">
        <f t="shared" si="2"/>
        <v>52</v>
      </c>
      <c r="B54" s="53">
        <v>2642</v>
      </c>
      <c r="C54" s="44">
        <v>41705</v>
      </c>
      <c r="D54" s="14" t="s">
        <v>1314</v>
      </c>
      <c r="E54" s="14" t="s">
        <v>1315</v>
      </c>
      <c r="F54" s="45" t="s">
        <v>1532</v>
      </c>
      <c r="G54" s="22" t="s">
        <v>1363</v>
      </c>
      <c r="H54" s="44">
        <v>41690</v>
      </c>
      <c r="I54" s="44">
        <v>41690</v>
      </c>
      <c r="J54" s="100">
        <v>270</v>
      </c>
      <c r="K54" s="7" t="str">
        <f t="shared" si="0"/>
        <v>DOWNLOAD</v>
      </c>
      <c r="L54" s="7" t="str">
        <f t="shared" si="1"/>
        <v>CV</v>
      </c>
      <c r="M54" s="34"/>
    </row>
    <row r="55" spans="1:13" ht="30" customHeight="1">
      <c r="A55" s="43">
        <f t="shared" si="2"/>
        <v>53</v>
      </c>
      <c r="B55" s="53">
        <v>2678</v>
      </c>
      <c r="C55" s="44">
        <v>41708</v>
      </c>
      <c r="D55" s="14" t="s">
        <v>1314</v>
      </c>
      <c r="E55" s="14" t="s">
        <v>1315</v>
      </c>
      <c r="F55" s="45" t="s">
        <v>1532</v>
      </c>
      <c r="G55" s="22" t="s">
        <v>1391</v>
      </c>
      <c r="H55" s="44">
        <v>41710</v>
      </c>
      <c r="I55" s="44">
        <v>41710</v>
      </c>
      <c r="J55" s="100">
        <v>180</v>
      </c>
      <c r="K55" s="7" t="str">
        <f t="shared" si="0"/>
        <v>DOWNLOAD</v>
      </c>
      <c r="L55" s="7" t="str">
        <f t="shared" si="1"/>
        <v>CV</v>
      </c>
      <c r="M55" s="34"/>
    </row>
    <row r="56" spans="1:13" ht="30" customHeight="1">
      <c r="A56" s="43">
        <f t="shared" si="2"/>
        <v>54</v>
      </c>
      <c r="B56" s="53">
        <v>2900</v>
      </c>
      <c r="C56" s="44">
        <v>41715</v>
      </c>
      <c r="D56" s="14" t="s">
        <v>1314</v>
      </c>
      <c r="E56" s="14" t="s">
        <v>1315</v>
      </c>
      <c r="F56" s="45" t="s">
        <v>1532</v>
      </c>
      <c r="G56" s="22" t="s">
        <v>1392</v>
      </c>
      <c r="H56" s="29">
        <v>41730</v>
      </c>
      <c r="I56" s="29">
        <v>41732</v>
      </c>
      <c r="J56" s="100">
        <v>0</v>
      </c>
      <c r="K56" s="7" t="str">
        <f t="shared" si="0"/>
        <v>DOWNLOAD</v>
      </c>
      <c r="L56" s="7" t="str">
        <f t="shared" si="1"/>
        <v>CV</v>
      </c>
      <c r="M56" s="114" t="s">
        <v>1359</v>
      </c>
    </row>
    <row r="57" spans="1:13" ht="30" customHeight="1">
      <c r="A57" s="43">
        <f t="shared" si="2"/>
        <v>55</v>
      </c>
      <c r="B57" s="53">
        <v>3050</v>
      </c>
      <c r="C57" s="44">
        <v>41717</v>
      </c>
      <c r="D57" s="55" t="s">
        <v>1265</v>
      </c>
      <c r="E57" s="55" t="s">
        <v>1251</v>
      </c>
      <c r="F57" s="45" t="s">
        <v>659</v>
      </c>
      <c r="G57" s="24" t="s">
        <v>660</v>
      </c>
      <c r="H57" s="44">
        <v>41746</v>
      </c>
      <c r="I57" s="44">
        <v>41767</v>
      </c>
      <c r="J57" s="100">
        <v>1100</v>
      </c>
      <c r="K57" s="7" t="str">
        <f t="shared" si="0"/>
        <v>DOWNLOAD</v>
      </c>
      <c r="L57" s="7" t="str">
        <f t="shared" si="1"/>
        <v>CV</v>
      </c>
      <c r="M57" s="34"/>
    </row>
    <row r="58" spans="1:13" ht="30" customHeight="1">
      <c r="A58" s="43">
        <f t="shared" si="2"/>
        <v>56</v>
      </c>
      <c r="B58" s="53">
        <v>3433</v>
      </c>
      <c r="C58" s="44">
        <v>41725</v>
      </c>
      <c r="D58" s="51" t="s">
        <v>361</v>
      </c>
      <c r="E58" s="51" t="s">
        <v>175</v>
      </c>
      <c r="F58" s="45" t="s">
        <v>657</v>
      </c>
      <c r="G58" s="22" t="s">
        <v>1399</v>
      </c>
      <c r="H58" s="44">
        <v>41710</v>
      </c>
      <c r="I58" s="44">
        <v>41710</v>
      </c>
      <c r="J58" s="100">
        <v>312</v>
      </c>
      <c r="K58" s="7" t="str">
        <f t="shared" si="0"/>
        <v>DOWNLOAD</v>
      </c>
      <c r="L58" s="7" t="str">
        <f t="shared" si="1"/>
        <v>CV</v>
      </c>
      <c r="M58" s="34"/>
    </row>
    <row r="59" spans="1:13" ht="30" customHeight="1">
      <c r="A59" s="43">
        <f t="shared" si="2"/>
        <v>57</v>
      </c>
      <c r="B59" s="53">
        <v>3435</v>
      </c>
      <c r="C59" s="44">
        <v>41725</v>
      </c>
      <c r="D59" s="51" t="s">
        <v>361</v>
      </c>
      <c r="E59" s="51" t="s">
        <v>175</v>
      </c>
      <c r="F59" s="45" t="s">
        <v>657</v>
      </c>
      <c r="G59" s="22" t="s">
        <v>1399</v>
      </c>
      <c r="H59" s="44">
        <v>41708</v>
      </c>
      <c r="I59" s="44">
        <v>41708</v>
      </c>
      <c r="J59" s="100">
        <v>312</v>
      </c>
      <c r="K59" s="7" t="str">
        <f t="shared" si="0"/>
        <v>DOWNLOAD</v>
      </c>
      <c r="L59" s="7" t="str">
        <f t="shared" si="1"/>
        <v>CV</v>
      </c>
      <c r="M59" s="34"/>
    </row>
    <row r="60" ht="13.5">
      <c r="F60" s="52"/>
    </row>
    <row r="61" ht="13.5">
      <c r="F61" s="52"/>
    </row>
    <row r="62" ht="13.5">
      <c r="F62" s="52"/>
    </row>
    <row r="63" ht="13.5">
      <c r="F63" s="52"/>
    </row>
    <row r="64" ht="13.5">
      <c r="F64" s="52"/>
    </row>
    <row r="65" ht="13.5">
      <c r="F65" s="52"/>
    </row>
    <row r="66" ht="13.5">
      <c r="F66" s="52"/>
    </row>
    <row r="67" ht="13.5">
      <c r="F67" s="52"/>
    </row>
    <row r="68" ht="13.5">
      <c r="F68" s="52"/>
    </row>
    <row r="69" ht="13.5">
      <c r="F69" s="52"/>
    </row>
    <row r="70" ht="13.5">
      <c r="F70" s="52"/>
    </row>
    <row r="71" ht="13.5">
      <c r="F71" s="52"/>
    </row>
    <row r="72" ht="13.5">
      <c r="F72" s="52"/>
    </row>
    <row r="73" ht="13.5">
      <c r="F73" s="52"/>
    </row>
    <row r="74" ht="13.5">
      <c r="F74" s="52"/>
    </row>
    <row r="75" ht="13.5">
      <c r="F75" s="52"/>
    </row>
    <row r="76" ht="13.5">
      <c r="F76" s="52"/>
    </row>
    <row r="77" ht="13.5">
      <c r="F77" s="52"/>
    </row>
    <row r="78" ht="13.5">
      <c r="F78" s="52"/>
    </row>
    <row r="79" ht="13.5">
      <c r="F79" s="52"/>
    </row>
    <row r="80" ht="13.5">
      <c r="F80" s="52"/>
    </row>
    <row r="81" ht="13.5">
      <c r="F81" s="52"/>
    </row>
    <row r="82" ht="13.5">
      <c r="F82" s="52"/>
    </row>
    <row r="83" ht="13.5">
      <c r="F83" s="52"/>
    </row>
    <row r="84" ht="13.5">
      <c r="F84" s="52"/>
    </row>
    <row r="85" ht="13.5">
      <c r="F85" s="52"/>
    </row>
    <row r="86" ht="13.5">
      <c r="F86" s="52"/>
    </row>
    <row r="87" ht="13.5">
      <c r="F87" s="52"/>
    </row>
    <row r="88" ht="13.5">
      <c r="F88" s="52"/>
    </row>
    <row r="89" ht="13.5">
      <c r="F89" s="52"/>
    </row>
    <row r="90" ht="13.5">
      <c r="F90" s="52"/>
    </row>
    <row r="91" ht="13.5">
      <c r="F91" s="52"/>
    </row>
    <row r="92" ht="13.5">
      <c r="F92" s="52"/>
    </row>
    <row r="93" ht="13.5">
      <c r="F93" s="52"/>
    </row>
    <row r="94" ht="13.5">
      <c r="F94" s="52"/>
    </row>
    <row r="95" ht="13.5">
      <c r="F95" s="52"/>
    </row>
    <row r="96" ht="13.5">
      <c r="F96" s="52"/>
    </row>
    <row r="97" ht="13.5">
      <c r="F97" s="52"/>
    </row>
    <row r="98" ht="13.5">
      <c r="F98" s="52"/>
    </row>
    <row r="99" ht="13.5">
      <c r="F99" s="52"/>
    </row>
    <row r="100" ht="13.5">
      <c r="F100" s="52"/>
    </row>
    <row r="101" ht="13.5">
      <c r="F101" s="52"/>
    </row>
    <row r="102" ht="13.5">
      <c r="F102" s="52"/>
    </row>
    <row r="103" ht="13.5">
      <c r="F103" s="52"/>
    </row>
    <row r="104" ht="13.5">
      <c r="F104" s="52"/>
    </row>
    <row r="105" ht="13.5">
      <c r="F105" s="52"/>
    </row>
    <row r="106" ht="13.5">
      <c r="F106" s="52"/>
    </row>
    <row r="107" ht="13.5">
      <c r="F107" s="52"/>
    </row>
    <row r="108" ht="13.5">
      <c r="F108" s="52"/>
    </row>
    <row r="109" ht="13.5">
      <c r="F109" s="52"/>
    </row>
    <row r="110" ht="13.5">
      <c r="F110" s="52"/>
    </row>
    <row r="111" ht="13.5">
      <c r="F111" s="52"/>
    </row>
    <row r="112" ht="13.5">
      <c r="F112" s="52"/>
    </row>
    <row r="113" ht="13.5">
      <c r="F113" s="52"/>
    </row>
    <row r="114" ht="13.5">
      <c r="F114" s="52"/>
    </row>
    <row r="115" ht="13.5">
      <c r="F115" s="52"/>
    </row>
    <row r="116" ht="13.5">
      <c r="F116" s="52"/>
    </row>
    <row r="117" ht="13.5">
      <c r="F117" s="52"/>
    </row>
    <row r="118" ht="13.5">
      <c r="F118" s="52"/>
    </row>
    <row r="119" ht="13.5">
      <c r="F119" s="52"/>
    </row>
    <row r="120" ht="13.5">
      <c r="F120" s="52"/>
    </row>
    <row r="121" ht="13.5">
      <c r="F121" s="52"/>
    </row>
    <row r="122" ht="13.5">
      <c r="F122" s="52"/>
    </row>
    <row r="123" ht="13.5">
      <c r="F123" s="52"/>
    </row>
    <row r="124" ht="13.5">
      <c r="F124" s="52"/>
    </row>
    <row r="125" ht="13.5">
      <c r="F125" s="52"/>
    </row>
    <row r="126" ht="13.5">
      <c r="F126" s="52"/>
    </row>
    <row r="127" ht="13.5">
      <c r="F127" s="52"/>
    </row>
    <row r="128" ht="13.5">
      <c r="F128" s="52"/>
    </row>
    <row r="129" ht="13.5">
      <c r="F129" s="52"/>
    </row>
    <row r="130" ht="13.5">
      <c r="F130" s="52"/>
    </row>
    <row r="131" ht="13.5">
      <c r="F131" s="52"/>
    </row>
    <row r="132" ht="13.5">
      <c r="F132" s="52"/>
    </row>
    <row r="133" ht="13.5">
      <c r="F133" s="52"/>
    </row>
    <row r="134" ht="13.5">
      <c r="F134" s="52"/>
    </row>
    <row r="135" ht="13.5">
      <c r="F135" s="52"/>
    </row>
    <row r="136" ht="13.5">
      <c r="F136" s="52"/>
    </row>
    <row r="137" ht="13.5">
      <c r="F137" s="52"/>
    </row>
    <row r="138" ht="13.5">
      <c r="F138" s="52"/>
    </row>
    <row r="139" ht="13.5">
      <c r="F139" s="52"/>
    </row>
    <row r="140" ht="13.5">
      <c r="F140" s="52"/>
    </row>
    <row r="141" ht="13.5">
      <c r="F141" s="52"/>
    </row>
    <row r="142" ht="13.5">
      <c r="F142" s="52"/>
    </row>
    <row r="143" ht="13.5">
      <c r="F143" s="52"/>
    </row>
    <row r="144" ht="13.5">
      <c r="F144" s="52"/>
    </row>
    <row r="145" ht="13.5">
      <c r="F145" s="52"/>
    </row>
    <row r="146" ht="13.5">
      <c r="F146" s="52"/>
    </row>
    <row r="147" ht="13.5">
      <c r="F147" s="52"/>
    </row>
    <row r="148" ht="13.5">
      <c r="F148" s="52"/>
    </row>
    <row r="149" ht="13.5">
      <c r="F149" s="52"/>
    </row>
    <row r="150" ht="13.5">
      <c r="F150" s="52"/>
    </row>
    <row r="151" ht="13.5">
      <c r="F151" s="52"/>
    </row>
    <row r="152" ht="13.5">
      <c r="F152" s="52"/>
    </row>
    <row r="153" ht="13.5">
      <c r="F153" s="52"/>
    </row>
    <row r="154" ht="13.5">
      <c r="F154" s="52"/>
    </row>
    <row r="155" ht="13.5">
      <c r="F155" s="52"/>
    </row>
    <row r="156" ht="13.5">
      <c r="F156" s="52"/>
    </row>
    <row r="157" ht="13.5">
      <c r="F157" s="52"/>
    </row>
    <row r="158" ht="13.5">
      <c r="F158" s="52"/>
    </row>
    <row r="159" ht="13.5">
      <c r="F159" s="52"/>
    </row>
    <row r="160" ht="13.5">
      <c r="F160" s="52"/>
    </row>
    <row r="161" ht="13.5">
      <c r="F161" s="52"/>
    </row>
    <row r="162" ht="13.5">
      <c r="F162" s="52"/>
    </row>
    <row r="163" ht="13.5">
      <c r="F163" s="52"/>
    </row>
    <row r="164" ht="13.5">
      <c r="F164" s="52"/>
    </row>
    <row r="165" ht="13.5">
      <c r="F165" s="52"/>
    </row>
    <row r="166" ht="13.5">
      <c r="F166" s="52"/>
    </row>
    <row r="167" ht="13.5">
      <c r="F167" s="52"/>
    </row>
    <row r="168" ht="13.5">
      <c r="F168" s="52"/>
    </row>
    <row r="169" ht="13.5">
      <c r="F169" s="52"/>
    </row>
    <row r="170" ht="13.5">
      <c r="F170" s="52"/>
    </row>
    <row r="171" ht="13.5">
      <c r="F171" s="52"/>
    </row>
    <row r="172" ht="13.5">
      <c r="F172" s="52"/>
    </row>
    <row r="173" ht="13.5">
      <c r="F173" s="52"/>
    </row>
    <row r="174" ht="13.5">
      <c r="F174" s="52"/>
    </row>
    <row r="175" ht="13.5">
      <c r="F175" s="52"/>
    </row>
    <row r="176" ht="13.5">
      <c r="F176" s="52"/>
    </row>
    <row r="177" ht="13.5">
      <c r="F177" s="52"/>
    </row>
    <row r="178" ht="13.5">
      <c r="F178" s="52"/>
    </row>
    <row r="179" ht="13.5">
      <c r="F179" s="52"/>
    </row>
    <row r="180" ht="13.5">
      <c r="F180" s="52"/>
    </row>
    <row r="181" ht="13.5">
      <c r="F181" s="52"/>
    </row>
    <row r="182" ht="13.5">
      <c r="F182" s="52"/>
    </row>
    <row r="183" ht="13.5">
      <c r="F183" s="52"/>
    </row>
    <row r="184" ht="13.5">
      <c r="F184" s="52"/>
    </row>
    <row r="185" ht="13.5">
      <c r="F185" s="52"/>
    </row>
    <row r="186" ht="13.5">
      <c r="F186" s="52"/>
    </row>
    <row r="187" ht="13.5">
      <c r="F187" s="52"/>
    </row>
    <row r="188" ht="13.5">
      <c r="F188" s="52"/>
    </row>
    <row r="189" ht="13.5">
      <c r="F189" s="52"/>
    </row>
    <row r="190" ht="13.5">
      <c r="F190" s="52"/>
    </row>
    <row r="191" ht="13.5">
      <c r="F191" s="52"/>
    </row>
    <row r="192" ht="13.5">
      <c r="F192" s="52"/>
    </row>
    <row r="193" ht="13.5">
      <c r="F193" s="52"/>
    </row>
    <row r="194" ht="13.5">
      <c r="F194" s="52"/>
    </row>
    <row r="195" ht="13.5">
      <c r="F195" s="52"/>
    </row>
    <row r="196" ht="13.5">
      <c r="F196" s="52"/>
    </row>
    <row r="197" ht="13.5">
      <c r="F197" s="52"/>
    </row>
    <row r="198" ht="13.5">
      <c r="F198" s="52"/>
    </row>
    <row r="199" ht="13.5">
      <c r="F199" s="52"/>
    </row>
    <row r="200" ht="13.5">
      <c r="F200" s="52"/>
    </row>
    <row r="201" ht="13.5">
      <c r="F201" s="52"/>
    </row>
    <row r="202" ht="13.5">
      <c r="F202" s="52"/>
    </row>
    <row r="203" ht="13.5">
      <c r="F203" s="52"/>
    </row>
    <row r="204" ht="13.5">
      <c r="F204" s="52"/>
    </row>
    <row r="205" ht="13.5">
      <c r="F205" s="52"/>
    </row>
    <row r="206" ht="13.5">
      <c r="F206" s="52"/>
    </row>
    <row r="207" ht="13.5">
      <c r="F207" s="52"/>
    </row>
    <row r="208" ht="13.5">
      <c r="F208" s="52"/>
    </row>
    <row r="209" ht="13.5">
      <c r="F209" s="52"/>
    </row>
    <row r="210" ht="13.5">
      <c r="F210" s="52"/>
    </row>
    <row r="211" ht="13.5">
      <c r="F211" s="52"/>
    </row>
    <row r="212" ht="13.5">
      <c r="F212" s="52"/>
    </row>
    <row r="213" ht="13.5">
      <c r="F213" s="52"/>
    </row>
    <row r="214" ht="13.5">
      <c r="F214" s="52"/>
    </row>
    <row r="215" ht="13.5">
      <c r="F215" s="52"/>
    </row>
    <row r="216" ht="13.5">
      <c r="F216" s="52"/>
    </row>
    <row r="217" ht="13.5">
      <c r="F217" s="52"/>
    </row>
    <row r="218" ht="13.5">
      <c r="F218" s="52"/>
    </row>
    <row r="219" ht="13.5">
      <c r="F219" s="52"/>
    </row>
    <row r="220" ht="13.5">
      <c r="F220" s="52"/>
    </row>
    <row r="221" ht="13.5">
      <c r="F221" s="52"/>
    </row>
    <row r="222" ht="13.5">
      <c r="F222" s="52"/>
    </row>
    <row r="223" ht="13.5">
      <c r="F223" s="52"/>
    </row>
    <row r="224" ht="13.5">
      <c r="F224" s="52"/>
    </row>
    <row r="225" ht="13.5">
      <c r="F225" s="52"/>
    </row>
    <row r="226" ht="13.5">
      <c r="F226" s="52"/>
    </row>
    <row r="227" ht="13.5">
      <c r="F227" s="52"/>
    </row>
    <row r="228" ht="13.5">
      <c r="F228" s="52"/>
    </row>
    <row r="229" ht="13.5">
      <c r="F229" s="52"/>
    </row>
    <row r="230" ht="13.5">
      <c r="F230" s="52"/>
    </row>
    <row r="231" ht="13.5">
      <c r="F231" s="52"/>
    </row>
    <row r="232" ht="13.5">
      <c r="F232" s="52"/>
    </row>
    <row r="233" ht="13.5">
      <c r="F233" s="52"/>
    </row>
    <row r="234" ht="13.5">
      <c r="F234" s="52"/>
    </row>
    <row r="235" ht="13.5">
      <c r="F235" s="52"/>
    </row>
    <row r="236" ht="13.5">
      <c r="F236" s="52"/>
    </row>
    <row r="237" ht="13.5">
      <c r="F237" s="52"/>
    </row>
    <row r="238" ht="13.5">
      <c r="F238" s="52"/>
    </row>
    <row r="239" ht="13.5">
      <c r="F239" s="52"/>
    </row>
    <row r="240" ht="13.5">
      <c r="F240" s="52"/>
    </row>
    <row r="241" ht="13.5">
      <c r="F241" s="52"/>
    </row>
    <row r="242" ht="13.5">
      <c r="F242" s="52"/>
    </row>
    <row r="243" ht="13.5">
      <c r="F243" s="52"/>
    </row>
    <row r="244" ht="13.5">
      <c r="F244" s="52"/>
    </row>
    <row r="245" ht="13.5">
      <c r="F245" s="52"/>
    </row>
    <row r="246" ht="13.5">
      <c r="F246" s="52"/>
    </row>
    <row r="247" ht="13.5">
      <c r="F247" s="52"/>
    </row>
    <row r="248" ht="13.5">
      <c r="F248" s="52"/>
    </row>
    <row r="249" ht="13.5">
      <c r="F249" s="52"/>
    </row>
    <row r="250" ht="13.5">
      <c r="F250" s="52"/>
    </row>
    <row r="251" ht="13.5">
      <c r="F251" s="52"/>
    </row>
    <row r="252" ht="13.5">
      <c r="F252" s="52"/>
    </row>
    <row r="253" ht="13.5">
      <c r="F253" s="52"/>
    </row>
    <row r="254" ht="13.5">
      <c r="F254" s="52"/>
    </row>
    <row r="255" ht="13.5">
      <c r="F255" s="52"/>
    </row>
    <row r="256" ht="13.5">
      <c r="F256" s="52"/>
    </row>
    <row r="257" ht="13.5">
      <c r="F257" s="52"/>
    </row>
    <row r="258" ht="13.5">
      <c r="F258" s="52"/>
    </row>
    <row r="259" ht="13.5">
      <c r="F259" s="52"/>
    </row>
    <row r="260" ht="13.5">
      <c r="F260" s="52"/>
    </row>
    <row r="261" ht="13.5">
      <c r="F261" s="52"/>
    </row>
    <row r="262" ht="13.5">
      <c r="F262" s="52"/>
    </row>
    <row r="263" ht="13.5">
      <c r="F263" s="52"/>
    </row>
    <row r="264" ht="13.5">
      <c r="F264" s="52"/>
    </row>
    <row r="265" ht="13.5">
      <c r="F265" s="52"/>
    </row>
    <row r="266" ht="13.5">
      <c r="F266" s="52"/>
    </row>
    <row r="267" ht="13.5">
      <c r="F267" s="52"/>
    </row>
    <row r="268" ht="13.5">
      <c r="F268" s="52"/>
    </row>
    <row r="269" ht="13.5">
      <c r="F269" s="52"/>
    </row>
    <row r="270" ht="13.5">
      <c r="F270" s="52"/>
    </row>
    <row r="271" ht="13.5">
      <c r="F271" s="52"/>
    </row>
    <row r="272" ht="13.5">
      <c r="F272" s="52"/>
    </row>
    <row r="273" ht="13.5">
      <c r="F273" s="52"/>
    </row>
    <row r="274" ht="13.5">
      <c r="F274" s="52"/>
    </row>
    <row r="275" ht="13.5">
      <c r="F275" s="52"/>
    </row>
    <row r="276" ht="13.5">
      <c r="F276" s="52"/>
    </row>
    <row r="277" ht="13.5">
      <c r="F277" s="52"/>
    </row>
    <row r="278" ht="13.5">
      <c r="F278" s="52"/>
    </row>
    <row r="279" ht="13.5">
      <c r="F279" s="52"/>
    </row>
    <row r="280" ht="13.5">
      <c r="F280" s="52"/>
    </row>
    <row r="281" ht="13.5">
      <c r="F281" s="52"/>
    </row>
    <row r="282" ht="13.5">
      <c r="F282" s="52"/>
    </row>
    <row r="283" ht="13.5">
      <c r="F283" s="52"/>
    </row>
    <row r="284" ht="13.5">
      <c r="F284" s="52"/>
    </row>
    <row r="285" ht="13.5">
      <c r="F285" s="52"/>
    </row>
    <row r="286" ht="13.5">
      <c r="F286" s="52"/>
    </row>
    <row r="287" ht="13.5">
      <c r="F287" s="52"/>
    </row>
    <row r="288" ht="13.5">
      <c r="F288" s="52"/>
    </row>
    <row r="289" ht="13.5">
      <c r="F289" s="52"/>
    </row>
    <row r="290" ht="13.5">
      <c r="F290" s="52"/>
    </row>
    <row r="291" ht="13.5">
      <c r="F291" s="52"/>
    </row>
    <row r="292" ht="13.5">
      <c r="F292" s="52"/>
    </row>
    <row r="293" ht="13.5">
      <c r="F293" s="52"/>
    </row>
    <row r="294" ht="13.5">
      <c r="F294" s="52"/>
    </row>
    <row r="295" ht="13.5">
      <c r="F295" s="52"/>
    </row>
    <row r="296" ht="13.5">
      <c r="F296" s="52"/>
    </row>
    <row r="297" ht="13.5">
      <c r="F297" s="52"/>
    </row>
    <row r="298" ht="13.5">
      <c r="F298" s="52"/>
    </row>
    <row r="299" ht="13.5">
      <c r="F299" s="52"/>
    </row>
    <row r="300" ht="13.5">
      <c r="F300" s="52"/>
    </row>
    <row r="301" ht="13.5">
      <c r="F301" s="52"/>
    </row>
    <row r="302" ht="13.5">
      <c r="F302" s="52"/>
    </row>
    <row r="303" ht="13.5">
      <c r="F303" s="52"/>
    </row>
    <row r="304" ht="13.5">
      <c r="F304" s="52"/>
    </row>
    <row r="305" ht="13.5">
      <c r="F305" s="52"/>
    </row>
    <row r="306" ht="13.5">
      <c r="F306" s="52"/>
    </row>
    <row r="307" ht="13.5">
      <c r="F307" s="52"/>
    </row>
    <row r="308" ht="13.5">
      <c r="F308" s="52"/>
    </row>
    <row r="309" ht="13.5">
      <c r="F309" s="52"/>
    </row>
    <row r="310" ht="13.5">
      <c r="F310" s="52"/>
    </row>
    <row r="311" ht="13.5">
      <c r="F311" s="52"/>
    </row>
    <row r="312" ht="13.5">
      <c r="F312" s="52"/>
    </row>
    <row r="313" ht="13.5">
      <c r="F313" s="52"/>
    </row>
    <row r="314" ht="13.5">
      <c r="F314" s="52"/>
    </row>
    <row r="315" ht="13.5">
      <c r="F315" s="52"/>
    </row>
    <row r="316" ht="13.5">
      <c r="F316" s="52"/>
    </row>
    <row r="317" ht="13.5">
      <c r="F317" s="52"/>
    </row>
    <row r="318" ht="13.5">
      <c r="F318" s="52"/>
    </row>
    <row r="319" ht="13.5">
      <c r="F319" s="52"/>
    </row>
    <row r="320" ht="13.5">
      <c r="F320" s="52"/>
    </row>
    <row r="321" ht="13.5">
      <c r="F321" s="52"/>
    </row>
    <row r="322" ht="13.5">
      <c r="F322" s="52"/>
    </row>
    <row r="323" ht="13.5">
      <c r="F323" s="52"/>
    </row>
    <row r="324" ht="13.5">
      <c r="F324" s="52"/>
    </row>
    <row r="325" ht="13.5">
      <c r="F325" s="52"/>
    </row>
    <row r="326" ht="13.5">
      <c r="F326" s="52"/>
    </row>
    <row r="327" ht="13.5">
      <c r="F327" s="52"/>
    </row>
    <row r="328" ht="13.5">
      <c r="F328" s="52"/>
    </row>
    <row r="329" ht="13.5">
      <c r="F329" s="52"/>
    </row>
    <row r="330" ht="13.5">
      <c r="F330" s="52"/>
    </row>
    <row r="331" ht="13.5">
      <c r="F331" s="52"/>
    </row>
    <row r="332" ht="13.5">
      <c r="F332" s="52"/>
    </row>
    <row r="333" ht="13.5">
      <c r="F333" s="52"/>
    </row>
    <row r="334" ht="13.5">
      <c r="F334" s="52"/>
    </row>
    <row r="335" ht="13.5">
      <c r="F335" s="52"/>
    </row>
    <row r="336" ht="13.5">
      <c r="F336" s="52"/>
    </row>
    <row r="337" ht="13.5">
      <c r="F337" s="52"/>
    </row>
    <row r="338" ht="13.5">
      <c r="F338" s="52"/>
    </row>
    <row r="339" ht="13.5">
      <c r="F339" s="52"/>
    </row>
    <row r="340" ht="13.5">
      <c r="F340" s="52"/>
    </row>
    <row r="341" ht="13.5">
      <c r="F341" s="52"/>
    </row>
    <row r="342" ht="13.5">
      <c r="F342" s="52"/>
    </row>
    <row r="343" ht="13.5">
      <c r="F343" s="52"/>
    </row>
    <row r="344" ht="13.5">
      <c r="F344" s="52"/>
    </row>
    <row r="345" ht="13.5">
      <c r="F345" s="52"/>
    </row>
    <row r="346" ht="13.5">
      <c r="F346" s="52"/>
    </row>
    <row r="347" ht="13.5">
      <c r="F347" s="52"/>
    </row>
    <row r="348" ht="13.5">
      <c r="F348" s="52"/>
    </row>
    <row r="349" ht="13.5">
      <c r="F349" s="52"/>
    </row>
    <row r="350" ht="13.5">
      <c r="F350" s="52"/>
    </row>
    <row r="351" ht="13.5">
      <c r="F351" s="52"/>
    </row>
    <row r="352" ht="13.5">
      <c r="F352" s="52"/>
    </row>
    <row r="353" ht="13.5">
      <c r="F353" s="52"/>
    </row>
    <row r="354" ht="13.5">
      <c r="F354" s="52"/>
    </row>
    <row r="355" ht="13.5">
      <c r="F355" s="52"/>
    </row>
    <row r="356" ht="13.5">
      <c r="F356" s="52"/>
    </row>
    <row r="357" ht="13.5">
      <c r="F357" s="52"/>
    </row>
    <row r="358" ht="13.5">
      <c r="F358" s="52"/>
    </row>
    <row r="359" ht="13.5">
      <c r="F359" s="52"/>
    </row>
    <row r="360" ht="13.5">
      <c r="F360" s="52"/>
    </row>
    <row r="361" ht="13.5">
      <c r="F361" s="52"/>
    </row>
    <row r="362" ht="13.5">
      <c r="F362" s="52"/>
    </row>
    <row r="363" ht="13.5">
      <c r="F363" s="52"/>
    </row>
    <row r="364" ht="13.5">
      <c r="F364" s="52"/>
    </row>
    <row r="365" ht="13.5">
      <c r="F365" s="52"/>
    </row>
    <row r="366" ht="13.5">
      <c r="F366" s="52"/>
    </row>
    <row r="367" ht="13.5">
      <c r="F367" s="52"/>
    </row>
    <row r="368" ht="13.5">
      <c r="F368" s="52"/>
    </row>
    <row r="369" ht="13.5">
      <c r="F369" s="52"/>
    </row>
    <row r="370" ht="13.5">
      <c r="F370" s="52"/>
    </row>
    <row r="371" ht="13.5">
      <c r="F371" s="52"/>
    </row>
    <row r="372" ht="13.5">
      <c r="F372" s="52"/>
    </row>
    <row r="373" ht="13.5">
      <c r="F373" s="52"/>
    </row>
    <row r="374" ht="13.5">
      <c r="F374" s="52"/>
    </row>
    <row r="375" ht="13.5">
      <c r="F375" s="52"/>
    </row>
    <row r="376" ht="13.5">
      <c r="F376" s="52"/>
    </row>
    <row r="377" ht="13.5">
      <c r="F377" s="52"/>
    </row>
    <row r="378" ht="13.5">
      <c r="F378" s="52"/>
    </row>
    <row r="379" ht="13.5">
      <c r="F379" s="52"/>
    </row>
    <row r="380" ht="13.5">
      <c r="F380" s="52"/>
    </row>
    <row r="381" ht="13.5">
      <c r="F381" s="52"/>
    </row>
    <row r="382" ht="13.5">
      <c r="F382" s="52"/>
    </row>
    <row r="383" ht="13.5">
      <c r="F383" s="52"/>
    </row>
    <row r="384" ht="13.5">
      <c r="F384" s="52"/>
    </row>
    <row r="385" ht="13.5">
      <c r="F385" s="52"/>
    </row>
    <row r="386" ht="13.5">
      <c r="F386" s="52"/>
    </row>
    <row r="387" ht="13.5">
      <c r="F387" s="52"/>
    </row>
    <row r="388" ht="13.5">
      <c r="F388" s="52"/>
    </row>
    <row r="389" ht="13.5">
      <c r="F389" s="52"/>
    </row>
    <row r="390" ht="13.5">
      <c r="F390" s="52"/>
    </row>
    <row r="391" ht="13.5">
      <c r="F391" s="52"/>
    </row>
    <row r="392" ht="13.5">
      <c r="F392" s="52"/>
    </row>
    <row r="393" ht="13.5">
      <c r="F393" s="52"/>
    </row>
    <row r="394" ht="13.5">
      <c r="F394" s="52"/>
    </row>
    <row r="395" ht="13.5">
      <c r="F395" s="52"/>
    </row>
    <row r="396" ht="13.5">
      <c r="F396" s="52"/>
    </row>
    <row r="397" ht="13.5">
      <c r="F397" s="52"/>
    </row>
    <row r="398" ht="13.5">
      <c r="F398" s="52"/>
    </row>
    <row r="399" ht="13.5">
      <c r="F399" s="52"/>
    </row>
    <row r="400" ht="13.5">
      <c r="F400" s="52"/>
    </row>
    <row r="401" ht="13.5">
      <c r="F401" s="52"/>
    </row>
    <row r="402" ht="13.5">
      <c r="F402" s="52"/>
    </row>
    <row r="403" ht="13.5">
      <c r="F403" s="52"/>
    </row>
    <row r="404" ht="13.5">
      <c r="F404" s="52"/>
    </row>
    <row r="405" ht="13.5">
      <c r="F405" s="52"/>
    </row>
    <row r="406" ht="13.5">
      <c r="F406" s="52"/>
    </row>
    <row r="407" ht="13.5">
      <c r="F407" s="52"/>
    </row>
    <row r="408" ht="13.5">
      <c r="F408" s="52"/>
    </row>
    <row r="409" ht="13.5">
      <c r="F409" s="52"/>
    </row>
    <row r="410" ht="13.5">
      <c r="F410" s="52"/>
    </row>
    <row r="411" ht="13.5">
      <c r="F411" s="52"/>
    </row>
    <row r="412" ht="13.5">
      <c r="F412" s="52"/>
    </row>
    <row r="413" ht="13.5">
      <c r="F413" s="52"/>
    </row>
    <row r="414" ht="13.5">
      <c r="F414" s="52"/>
    </row>
    <row r="415" ht="13.5">
      <c r="F415" s="52"/>
    </row>
    <row r="416" ht="13.5">
      <c r="F416" s="52"/>
    </row>
    <row r="417" ht="13.5">
      <c r="F417" s="52"/>
    </row>
    <row r="418" ht="13.5">
      <c r="F418" s="52"/>
    </row>
    <row r="419" ht="13.5">
      <c r="F419" s="52"/>
    </row>
    <row r="420" ht="13.5">
      <c r="F420" s="52"/>
    </row>
    <row r="421" ht="13.5">
      <c r="F421" s="52"/>
    </row>
    <row r="422" ht="13.5">
      <c r="F422" s="52"/>
    </row>
    <row r="423" ht="13.5">
      <c r="F423" s="52"/>
    </row>
    <row r="424" ht="13.5">
      <c r="F424" s="52"/>
    </row>
    <row r="425" ht="13.5">
      <c r="F425" s="52"/>
    </row>
    <row r="426" ht="13.5">
      <c r="F426" s="52"/>
    </row>
    <row r="427" ht="13.5">
      <c r="F427" s="52"/>
    </row>
    <row r="428" ht="13.5">
      <c r="F428" s="52"/>
    </row>
    <row r="429" ht="13.5">
      <c r="F429" s="52"/>
    </row>
    <row r="430" ht="13.5">
      <c r="F430" s="52"/>
    </row>
    <row r="431" ht="13.5">
      <c r="F431" s="52"/>
    </row>
    <row r="432" ht="13.5">
      <c r="F432" s="52"/>
    </row>
    <row r="433" ht="13.5">
      <c r="F433" s="52"/>
    </row>
    <row r="434" ht="13.5">
      <c r="F434" s="52"/>
    </row>
    <row r="435" ht="13.5">
      <c r="F435" s="52"/>
    </row>
    <row r="436" ht="13.5">
      <c r="F436" s="52"/>
    </row>
    <row r="437" ht="13.5">
      <c r="F437" s="52"/>
    </row>
    <row r="438" ht="13.5">
      <c r="F438" s="52"/>
    </row>
    <row r="439" ht="13.5">
      <c r="F439" s="52"/>
    </row>
    <row r="440" ht="13.5">
      <c r="F440" s="52"/>
    </row>
    <row r="441" ht="13.5">
      <c r="F441" s="52"/>
    </row>
    <row r="442" ht="13.5">
      <c r="F442" s="52"/>
    </row>
    <row r="443" ht="13.5">
      <c r="F443" s="52"/>
    </row>
    <row r="444" ht="13.5">
      <c r="F444" s="52"/>
    </row>
    <row r="445" ht="13.5">
      <c r="F445" s="52"/>
    </row>
    <row r="446" ht="13.5">
      <c r="F446" s="52"/>
    </row>
    <row r="447" ht="13.5">
      <c r="F447" s="52"/>
    </row>
    <row r="448" ht="13.5">
      <c r="F448" s="52"/>
    </row>
    <row r="449" ht="13.5">
      <c r="F449" s="52"/>
    </row>
    <row r="450" ht="13.5">
      <c r="F450" s="52"/>
    </row>
    <row r="451" ht="13.5">
      <c r="F451" s="52"/>
    </row>
    <row r="452" ht="13.5">
      <c r="F452" s="52"/>
    </row>
    <row r="453" ht="13.5">
      <c r="F453" s="52"/>
    </row>
    <row r="454" ht="13.5">
      <c r="F454" s="52"/>
    </row>
    <row r="455" ht="13.5">
      <c r="F455" s="52"/>
    </row>
    <row r="456" ht="13.5">
      <c r="F456" s="52"/>
    </row>
    <row r="457" ht="13.5">
      <c r="F457" s="52"/>
    </row>
    <row r="458" ht="13.5">
      <c r="F458" s="52"/>
    </row>
    <row r="459" ht="13.5">
      <c r="F459" s="52"/>
    </row>
    <row r="460" ht="13.5">
      <c r="F460" s="52"/>
    </row>
    <row r="461" ht="13.5">
      <c r="F461" s="52"/>
    </row>
    <row r="462" ht="13.5">
      <c r="F462" s="52"/>
    </row>
    <row r="463" ht="13.5">
      <c r="F463" s="52"/>
    </row>
    <row r="464" ht="13.5">
      <c r="F464" s="52"/>
    </row>
  </sheetData>
  <sheetProtection/>
  <mergeCells count="1">
    <mergeCell ref="A1:M1"/>
  </mergeCells>
  <hyperlinks>
    <hyperlink ref="M10" r:id="rId1" display="link DELIBERA CONVENZIONE N. 84 DEL 4/02/2015"/>
    <hyperlink ref="M41" r:id="rId2" display="link DELIBERA CONVENZIONE N. 84 DEL 4/02/2015"/>
  </hyperlinks>
  <printOptions horizontalCentered="1"/>
  <pageMargins left="0.16" right="0.18000000000000002" top="0.21999999999999997" bottom="0.25" header="0.14" footer="0.18000000000000002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0"/>
  <sheetViews>
    <sheetView workbookViewId="0" topLeftCell="A1">
      <selection activeCell="L2" sqref="L1:L65536"/>
    </sheetView>
  </sheetViews>
  <sheetFormatPr defaultColWidth="8.8515625" defaultRowHeight="15"/>
  <cols>
    <col min="1" max="1" width="3.28125" style="0" bestFit="1" customWidth="1"/>
    <col min="2" max="2" width="7.140625" style="0" bestFit="1" customWidth="1"/>
    <col min="3" max="3" width="15.140625" style="0" bestFit="1" customWidth="1"/>
    <col min="4" max="4" width="12.28125" style="0" bestFit="1" customWidth="1"/>
    <col min="5" max="5" width="17.00390625" style="0" bestFit="1" customWidth="1"/>
    <col min="6" max="6" width="22.421875" style="0" bestFit="1" customWidth="1"/>
    <col min="7" max="7" width="22.140625" style="0" customWidth="1"/>
    <col min="8" max="8" width="14.140625" style="0" bestFit="1" customWidth="1"/>
    <col min="9" max="9" width="12.00390625" style="0" bestFit="1" customWidth="1"/>
    <col min="10" max="10" width="14.140625" style="0" bestFit="1" customWidth="1"/>
    <col min="11" max="11" width="10.7109375" style="0" bestFit="1" customWidth="1"/>
    <col min="12" max="12" width="3.28125" style="0" bestFit="1" customWidth="1"/>
    <col min="13" max="13" width="29.421875" style="0" bestFit="1" customWidth="1"/>
  </cols>
  <sheetData>
    <row r="1" spans="1:13" ht="19.5">
      <c r="A1" s="121" t="s">
        <v>1307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46.5" customHeight="1">
      <c r="A2" s="64" t="s">
        <v>5</v>
      </c>
      <c r="B2" s="65" t="s">
        <v>1298</v>
      </c>
      <c r="C2" s="65" t="s">
        <v>1303</v>
      </c>
      <c r="D2" s="64" t="s">
        <v>0</v>
      </c>
      <c r="E2" s="64" t="s">
        <v>1</v>
      </c>
      <c r="F2" s="65" t="s">
        <v>1349</v>
      </c>
      <c r="G2" s="65" t="s">
        <v>35</v>
      </c>
      <c r="H2" s="65" t="s">
        <v>1301</v>
      </c>
      <c r="I2" s="65" t="s">
        <v>1302</v>
      </c>
      <c r="J2" s="65" t="s">
        <v>33</v>
      </c>
      <c r="K2" s="65" t="s">
        <v>34</v>
      </c>
      <c r="L2" s="65" t="s">
        <v>1605</v>
      </c>
      <c r="M2" s="65" t="s">
        <v>43</v>
      </c>
    </row>
    <row r="3" spans="1:13" ht="30" customHeight="1">
      <c r="A3" s="43">
        <v>1</v>
      </c>
      <c r="B3" s="46">
        <v>4226</v>
      </c>
      <c r="C3" s="49">
        <v>41752</v>
      </c>
      <c r="D3" s="103" t="s">
        <v>51</v>
      </c>
      <c r="E3" s="103" t="s">
        <v>50</v>
      </c>
      <c r="F3" s="47" t="s">
        <v>506</v>
      </c>
      <c r="G3" s="22" t="s">
        <v>1423</v>
      </c>
      <c r="H3" s="44">
        <v>41780</v>
      </c>
      <c r="I3" s="44">
        <v>41781</v>
      </c>
      <c r="J3" s="100">
        <v>800</v>
      </c>
      <c r="K3" s="7" t="str">
        <f>HYPERLINK(CONCATENATE("http://trasparenza.cefpas.it/wp-content/uploads/2014/LETTERE_DOCENTI/2014/aprile/",B3,"_",D3,"_",LEFT(E3,1),".pdf"),"DOWNLOAD")</f>
        <v>DOWNLOAD</v>
      </c>
      <c r="L3" s="116" t="s">
        <v>1605</v>
      </c>
      <c r="M3" s="117" t="s">
        <v>1422</v>
      </c>
    </row>
    <row r="4" spans="1:13" ht="30" customHeight="1">
      <c r="A4" s="53">
        <f>SUM(A3+1)</f>
        <v>2</v>
      </c>
      <c r="B4" s="67">
        <v>4230</v>
      </c>
      <c r="C4" s="78">
        <v>41752</v>
      </c>
      <c r="D4" s="105" t="s">
        <v>51</v>
      </c>
      <c r="E4" s="105" t="s">
        <v>50</v>
      </c>
      <c r="F4" s="79" t="s">
        <v>506</v>
      </c>
      <c r="G4" s="80" t="s">
        <v>709</v>
      </c>
      <c r="H4" s="78">
        <v>41801</v>
      </c>
      <c r="I4" s="78">
        <v>41802</v>
      </c>
      <c r="J4" s="102">
        <v>800</v>
      </c>
      <c r="K4" s="7" t="str">
        <f aca="true" t="shared" si="0" ref="K4:K67">HYPERLINK(CONCATENATE("http://trasparenza.cefpas.it/wp-content/uploads/2014/LETTERE_DOCENTI/2014/aprile/",B4,"_",D4,"_",LEFT(E4,1),".pdf"),"DOWNLOAD")</f>
        <v>DOWNLOAD</v>
      </c>
      <c r="L4" s="116" t="s">
        <v>1605</v>
      </c>
      <c r="M4" s="117" t="s">
        <v>1424</v>
      </c>
    </row>
    <row r="5" spans="1:13" ht="30" customHeight="1">
      <c r="A5" s="53">
        <f aca="true" t="shared" si="1" ref="A5:A68">SUM(A4+1)</f>
        <v>3</v>
      </c>
      <c r="B5" s="67">
        <v>4231</v>
      </c>
      <c r="C5" s="78">
        <v>41752</v>
      </c>
      <c r="D5" s="75" t="s">
        <v>51</v>
      </c>
      <c r="E5" s="73" t="s">
        <v>50</v>
      </c>
      <c r="F5" s="70" t="s">
        <v>506</v>
      </c>
      <c r="G5" s="71" t="s">
        <v>1425</v>
      </c>
      <c r="H5" s="68">
        <v>41829</v>
      </c>
      <c r="I5" s="68">
        <v>41830</v>
      </c>
      <c r="J5" s="102">
        <v>800</v>
      </c>
      <c r="K5" s="7" t="str">
        <f t="shared" si="0"/>
        <v>DOWNLOAD</v>
      </c>
      <c r="L5" s="116" t="s">
        <v>1605</v>
      </c>
      <c r="M5" s="117" t="s">
        <v>1426</v>
      </c>
    </row>
    <row r="6" spans="1:13" ht="30" customHeight="1">
      <c r="A6" s="53">
        <f t="shared" si="1"/>
        <v>4</v>
      </c>
      <c r="B6" s="53">
        <v>4247</v>
      </c>
      <c r="C6" s="68">
        <v>41752</v>
      </c>
      <c r="D6" s="73" t="s">
        <v>1223</v>
      </c>
      <c r="E6" s="73" t="s">
        <v>50</v>
      </c>
      <c r="F6" s="70" t="s">
        <v>647</v>
      </c>
      <c r="G6" s="74" t="s">
        <v>644</v>
      </c>
      <c r="H6" s="68">
        <v>41786</v>
      </c>
      <c r="I6" s="68">
        <v>41787</v>
      </c>
      <c r="J6" s="102">
        <v>1400</v>
      </c>
      <c r="K6" s="7" t="str">
        <f t="shared" si="0"/>
        <v>DOWNLOAD</v>
      </c>
      <c r="L6" s="116" t="s">
        <v>1605</v>
      </c>
      <c r="M6" s="72"/>
    </row>
    <row r="7" spans="1:13" ht="30" customHeight="1">
      <c r="A7" s="53">
        <f t="shared" si="1"/>
        <v>5</v>
      </c>
      <c r="B7" s="53">
        <v>4249</v>
      </c>
      <c r="C7" s="68">
        <v>41752</v>
      </c>
      <c r="D7" s="73" t="s">
        <v>1223</v>
      </c>
      <c r="E7" s="73" t="s">
        <v>50</v>
      </c>
      <c r="F7" s="70" t="s">
        <v>647</v>
      </c>
      <c r="G7" s="74" t="s">
        <v>644</v>
      </c>
      <c r="H7" s="68">
        <v>41795</v>
      </c>
      <c r="I7" s="68">
        <v>41796</v>
      </c>
      <c r="J7" s="102">
        <v>1400</v>
      </c>
      <c r="K7" s="7" t="str">
        <f t="shared" si="0"/>
        <v>DOWNLOAD</v>
      </c>
      <c r="L7" s="116" t="s">
        <v>1605</v>
      </c>
      <c r="M7" s="72"/>
    </row>
    <row r="8" spans="1:13" ht="30" customHeight="1">
      <c r="A8" s="53">
        <f t="shared" si="1"/>
        <v>6</v>
      </c>
      <c r="B8" s="53">
        <v>3661</v>
      </c>
      <c r="C8" s="68">
        <v>41732</v>
      </c>
      <c r="D8" s="69" t="s">
        <v>1327</v>
      </c>
      <c r="E8" s="69" t="s">
        <v>48</v>
      </c>
      <c r="F8" s="70" t="s">
        <v>1561</v>
      </c>
      <c r="G8" s="71" t="s">
        <v>1411</v>
      </c>
      <c r="H8" s="68">
        <v>41778</v>
      </c>
      <c r="I8" s="68">
        <v>41778</v>
      </c>
      <c r="J8" s="102">
        <v>0</v>
      </c>
      <c r="K8" s="7" t="str">
        <f t="shared" si="0"/>
        <v>DOWNLOAD</v>
      </c>
      <c r="L8" s="116" t="s">
        <v>1605</v>
      </c>
      <c r="M8" s="114" t="s">
        <v>1359</v>
      </c>
    </row>
    <row r="9" spans="1:13" ht="30" customHeight="1">
      <c r="A9" s="53">
        <f t="shared" si="1"/>
        <v>7</v>
      </c>
      <c r="B9" s="53">
        <v>4403</v>
      </c>
      <c r="C9" s="68">
        <v>41758</v>
      </c>
      <c r="D9" s="73" t="s">
        <v>59</v>
      </c>
      <c r="E9" s="73" t="s">
        <v>60</v>
      </c>
      <c r="F9" s="70" t="s">
        <v>686</v>
      </c>
      <c r="G9" s="74" t="s">
        <v>646</v>
      </c>
      <c r="H9" s="68">
        <v>41780</v>
      </c>
      <c r="I9" s="68">
        <v>41780</v>
      </c>
      <c r="J9" s="102">
        <v>700</v>
      </c>
      <c r="K9" s="7" t="str">
        <f t="shared" si="0"/>
        <v>DOWNLOAD</v>
      </c>
      <c r="L9" s="116" t="s">
        <v>1605</v>
      </c>
      <c r="M9" s="72"/>
    </row>
    <row r="10" spans="1:13" ht="30" customHeight="1">
      <c r="A10" s="53">
        <f t="shared" si="1"/>
        <v>8</v>
      </c>
      <c r="B10" s="53">
        <v>4404</v>
      </c>
      <c r="C10" s="68">
        <v>41758</v>
      </c>
      <c r="D10" s="73" t="s">
        <v>59</v>
      </c>
      <c r="E10" s="73" t="s">
        <v>60</v>
      </c>
      <c r="F10" s="70" t="s">
        <v>686</v>
      </c>
      <c r="G10" s="74" t="s">
        <v>646</v>
      </c>
      <c r="H10" s="68">
        <v>41781</v>
      </c>
      <c r="I10" s="68">
        <v>41781</v>
      </c>
      <c r="J10" s="102">
        <v>700</v>
      </c>
      <c r="K10" s="7" t="str">
        <f t="shared" si="0"/>
        <v>DOWNLOAD</v>
      </c>
      <c r="L10" s="116" t="s">
        <v>1605</v>
      </c>
      <c r="M10" s="72"/>
    </row>
    <row r="11" spans="1:13" ht="30" customHeight="1">
      <c r="A11" s="53">
        <f t="shared" si="1"/>
        <v>9</v>
      </c>
      <c r="B11" s="53">
        <v>4405</v>
      </c>
      <c r="C11" s="68">
        <v>41758</v>
      </c>
      <c r="D11" s="73" t="s">
        <v>59</v>
      </c>
      <c r="E11" s="73" t="s">
        <v>60</v>
      </c>
      <c r="F11" s="70" t="s">
        <v>686</v>
      </c>
      <c r="G11" s="74" t="s">
        <v>646</v>
      </c>
      <c r="H11" s="68">
        <v>41794</v>
      </c>
      <c r="I11" s="68">
        <v>41794</v>
      </c>
      <c r="J11" s="102">
        <v>700</v>
      </c>
      <c r="K11" s="7" t="str">
        <f t="shared" si="0"/>
        <v>DOWNLOAD</v>
      </c>
      <c r="L11" s="116" t="s">
        <v>1605</v>
      </c>
      <c r="M11" s="72"/>
    </row>
    <row r="12" spans="1:13" ht="30" customHeight="1">
      <c r="A12" s="53">
        <f t="shared" si="1"/>
        <v>10</v>
      </c>
      <c r="B12" s="53">
        <v>4406</v>
      </c>
      <c r="C12" s="68">
        <v>41758</v>
      </c>
      <c r="D12" s="73" t="s">
        <v>59</v>
      </c>
      <c r="E12" s="73" t="s">
        <v>60</v>
      </c>
      <c r="F12" s="70" t="s">
        <v>686</v>
      </c>
      <c r="G12" s="74" t="s">
        <v>646</v>
      </c>
      <c r="H12" s="68">
        <v>41807</v>
      </c>
      <c r="I12" s="68">
        <v>41807</v>
      </c>
      <c r="J12" s="102">
        <v>700</v>
      </c>
      <c r="K12" s="7" t="str">
        <f t="shared" si="0"/>
        <v>DOWNLOAD</v>
      </c>
      <c r="L12" s="116" t="s">
        <v>1605</v>
      </c>
      <c r="M12" s="72"/>
    </row>
    <row r="13" spans="1:13" ht="30" customHeight="1">
      <c r="A13" s="53">
        <f t="shared" si="1"/>
        <v>11</v>
      </c>
      <c r="B13" s="53">
        <v>4099</v>
      </c>
      <c r="C13" s="68">
        <v>41745</v>
      </c>
      <c r="D13" s="73" t="s">
        <v>207</v>
      </c>
      <c r="E13" s="73" t="s">
        <v>204</v>
      </c>
      <c r="F13" s="70" t="s">
        <v>490</v>
      </c>
      <c r="G13" s="74" t="s">
        <v>608</v>
      </c>
      <c r="H13" s="68">
        <v>41766</v>
      </c>
      <c r="I13" s="68">
        <v>41767</v>
      </c>
      <c r="J13" s="102">
        <v>700</v>
      </c>
      <c r="K13" s="7" t="str">
        <f t="shared" si="0"/>
        <v>DOWNLOAD</v>
      </c>
      <c r="L13" s="116" t="s">
        <v>1605</v>
      </c>
      <c r="M13" s="72"/>
    </row>
    <row r="14" spans="1:13" ht="30" customHeight="1">
      <c r="A14" s="53">
        <f t="shared" si="1"/>
        <v>12</v>
      </c>
      <c r="B14" s="53">
        <v>3755</v>
      </c>
      <c r="C14" s="68">
        <v>41737</v>
      </c>
      <c r="D14" s="73" t="s">
        <v>58</v>
      </c>
      <c r="E14" s="73" t="s">
        <v>53</v>
      </c>
      <c r="F14" s="70" t="s">
        <v>578</v>
      </c>
      <c r="G14" s="74" t="s">
        <v>579</v>
      </c>
      <c r="H14" s="68">
        <v>41771</v>
      </c>
      <c r="I14" s="68">
        <v>41772</v>
      </c>
      <c r="J14" s="102">
        <v>700</v>
      </c>
      <c r="K14" s="7" t="str">
        <f t="shared" si="0"/>
        <v>DOWNLOAD</v>
      </c>
      <c r="L14" s="116" t="s">
        <v>1605</v>
      </c>
      <c r="M14" s="72"/>
    </row>
    <row r="15" spans="1:13" ht="30" customHeight="1">
      <c r="A15" s="53">
        <f t="shared" si="1"/>
        <v>13</v>
      </c>
      <c r="B15" s="53">
        <v>3914</v>
      </c>
      <c r="C15" s="68">
        <v>42104</v>
      </c>
      <c r="D15" s="69" t="s">
        <v>58</v>
      </c>
      <c r="E15" s="69" t="s">
        <v>53</v>
      </c>
      <c r="F15" s="70" t="s">
        <v>578</v>
      </c>
      <c r="G15" s="74" t="s">
        <v>579</v>
      </c>
      <c r="H15" s="68">
        <v>41806</v>
      </c>
      <c r="I15" s="68">
        <v>41807</v>
      </c>
      <c r="J15" s="102">
        <v>700</v>
      </c>
      <c r="K15" s="7" t="str">
        <f t="shared" si="0"/>
        <v>DOWNLOAD</v>
      </c>
      <c r="L15" s="116" t="s">
        <v>1605</v>
      </c>
      <c r="M15" s="72"/>
    </row>
    <row r="16" spans="1:13" ht="30" customHeight="1">
      <c r="A16" s="53">
        <f t="shared" si="1"/>
        <v>14</v>
      </c>
      <c r="B16" s="53">
        <v>3916</v>
      </c>
      <c r="C16" s="68">
        <v>42104</v>
      </c>
      <c r="D16" s="69" t="s">
        <v>58</v>
      </c>
      <c r="E16" s="69" t="s">
        <v>53</v>
      </c>
      <c r="F16" s="70" t="s">
        <v>578</v>
      </c>
      <c r="G16" s="74" t="s">
        <v>579</v>
      </c>
      <c r="H16" s="68">
        <v>41827</v>
      </c>
      <c r="I16" s="68">
        <v>41828</v>
      </c>
      <c r="J16" s="102">
        <v>700</v>
      </c>
      <c r="K16" s="7" t="str">
        <f t="shared" si="0"/>
        <v>DOWNLOAD</v>
      </c>
      <c r="L16" s="116" t="s">
        <v>1605</v>
      </c>
      <c r="M16" s="72"/>
    </row>
    <row r="17" spans="1:13" ht="30" customHeight="1">
      <c r="A17" s="53">
        <f t="shared" si="1"/>
        <v>15</v>
      </c>
      <c r="B17" s="53">
        <v>3918</v>
      </c>
      <c r="C17" s="68">
        <v>42104</v>
      </c>
      <c r="D17" s="69" t="s">
        <v>58</v>
      </c>
      <c r="E17" s="69" t="s">
        <v>53</v>
      </c>
      <c r="F17" s="70" t="s">
        <v>578</v>
      </c>
      <c r="G17" s="74" t="s">
        <v>579</v>
      </c>
      <c r="H17" s="68">
        <v>41897</v>
      </c>
      <c r="I17" s="68">
        <v>41898</v>
      </c>
      <c r="J17" s="102">
        <v>700</v>
      </c>
      <c r="K17" s="7" t="str">
        <f t="shared" si="0"/>
        <v>DOWNLOAD</v>
      </c>
      <c r="L17" s="116" t="s">
        <v>1605</v>
      </c>
      <c r="M17" s="72"/>
    </row>
    <row r="18" spans="1:13" ht="30" customHeight="1">
      <c r="A18" s="53">
        <f t="shared" si="1"/>
        <v>16</v>
      </c>
      <c r="B18" s="53">
        <v>3920</v>
      </c>
      <c r="C18" s="68">
        <v>42104</v>
      </c>
      <c r="D18" s="69" t="s">
        <v>58</v>
      </c>
      <c r="E18" s="69" t="s">
        <v>53</v>
      </c>
      <c r="F18" s="70" t="s">
        <v>578</v>
      </c>
      <c r="G18" s="74" t="s">
        <v>579</v>
      </c>
      <c r="H18" s="68">
        <v>41925</v>
      </c>
      <c r="I18" s="68">
        <v>41926</v>
      </c>
      <c r="J18" s="102">
        <v>700</v>
      </c>
      <c r="K18" s="7" t="str">
        <f t="shared" si="0"/>
        <v>DOWNLOAD</v>
      </c>
      <c r="L18" s="116" t="s">
        <v>1605</v>
      </c>
      <c r="M18" s="72"/>
    </row>
    <row r="19" spans="1:13" ht="30" customHeight="1">
      <c r="A19" s="53">
        <f t="shared" si="1"/>
        <v>17</v>
      </c>
      <c r="B19" s="53">
        <v>3922</v>
      </c>
      <c r="C19" s="68">
        <v>42104</v>
      </c>
      <c r="D19" s="69" t="s">
        <v>58</v>
      </c>
      <c r="E19" s="69" t="s">
        <v>53</v>
      </c>
      <c r="F19" s="70" t="s">
        <v>578</v>
      </c>
      <c r="G19" s="74" t="s">
        <v>579</v>
      </c>
      <c r="H19" s="68">
        <v>41960</v>
      </c>
      <c r="I19" s="68">
        <v>41961</v>
      </c>
      <c r="J19" s="102">
        <v>700</v>
      </c>
      <c r="K19" s="7" t="str">
        <f t="shared" si="0"/>
        <v>DOWNLOAD</v>
      </c>
      <c r="L19" s="116" t="s">
        <v>1605</v>
      </c>
      <c r="M19" s="72"/>
    </row>
    <row r="20" spans="1:13" ht="30" customHeight="1">
      <c r="A20" s="53">
        <f t="shared" si="1"/>
        <v>18</v>
      </c>
      <c r="B20" s="53">
        <v>4279</v>
      </c>
      <c r="C20" s="81">
        <v>41752</v>
      </c>
      <c r="D20" s="69" t="s">
        <v>58</v>
      </c>
      <c r="E20" s="69" t="s">
        <v>300</v>
      </c>
      <c r="F20" s="70" t="s">
        <v>578</v>
      </c>
      <c r="G20" s="71" t="s">
        <v>1413</v>
      </c>
      <c r="H20" s="68">
        <v>41835</v>
      </c>
      <c r="I20" s="68">
        <v>41836</v>
      </c>
      <c r="J20" s="102">
        <v>800</v>
      </c>
      <c r="K20" s="7" t="str">
        <f t="shared" si="0"/>
        <v>DOWNLOAD</v>
      </c>
      <c r="L20" s="116" t="s">
        <v>1605</v>
      </c>
      <c r="M20" s="72"/>
    </row>
    <row r="21" spans="1:13" ht="30" customHeight="1">
      <c r="A21" s="53">
        <f t="shared" si="1"/>
        <v>19</v>
      </c>
      <c r="B21" s="53">
        <v>4322</v>
      </c>
      <c r="C21" s="68">
        <v>41753</v>
      </c>
      <c r="D21" s="69" t="s">
        <v>1329</v>
      </c>
      <c r="E21" s="69" t="s">
        <v>1330</v>
      </c>
      <c r="F21" s="70" t="s">
        <v>1540</v>
      </c>
      <c r="G21" s="71" t="s">
        <v>1435</v>
      </c>
      <c r="H21" s="68">
        <v>41766</v>
      </c>
      <c r="I21" s="68">
        <v>41771</v>
      </c>
      <c r="J21" s="102">
        <v>320</v>
      </c>
      <c r="K21" s="7" t="str">
        <f t="shared" si="0"/>
        <v>DOWNLOAD</v>
      </c>
      <c r="L21" s="116" t="s">
        <v>1605</v>
      </c>
      <c r="M21" s="72"/>
    </row>
    <row r="22" spans="1:13" ht="30" customHeight="1">
      <c r="A22" s="53">
        <f t="shared" si="1"/>
        <v>20</v>
      </c>
      <c r="B22" s="53">
        <v>4323</v>
      </c>
      <c r="C22" s="68">
        <v>41753</v>
      </c>
      <c r="D22" s="69" t="s">
        <v>1329</v>
      </c>
      <c r="E22" s="69" t="s">
        <v>1330</v>
      </c>
      <c r="F22" s="70" t="s">
        <v>1540</v>
      </c>
      <c r="G22" s="71" t="s">
        <v>1434</v>
      </c>
      <c r="H22" s="68">
        <v>41773</v>
      </c>
      <c r="I22" s="68">
        <v>41780</v>
      </c>
      <c r="J22" s="102">
        <v>480</v>
      </c>
      <c r="K22" s="7" t="str">
        <f t="shared" si="0"/>
        <v>DOWNLOAD</v>
      </c>
      <c r="L22" s="116" t="s">
        <v>1605</v>
      </c>
      <c r="M22" s="72"/>
    </row>
    <row r="23" spans="1:13" ht="30" customHeight="1">
      <c r="A23" s="53">
        <f t="shared" si="1"/>
        <v>21</v>
      </c>
      <c r="B23" s="53">
        <v>4240</v>
      </c>
      <c r="C23" s="68">
        <v>41752</v>
      </c>
      <c r="D23" s="73" t="s">
        <v>1225</v>
      </c>
      <c r="E23" s="73" t="s">
        <v>1249</v>
      </c>
      <c r="F23" s="70" t="s">
        <v>687</v>
      </c>
      <c r="G23" s="74" t="s">
        <v>698</v>
      </c>
      <c r="H23" s="68">
        <v>41815</v>
      </c>
      <c r="I23" s="68">
        <v>41817</v>
      </c>
      <c r="J23" s="102">
        <v>2100</v>
      </c>
      <c r="K23" s="7" t="str">
        <f t="shared" si="0"/>
        <v>DOWNLOAD</v>
      </c>
      <c r="L23" s="116" t="s">
        <v>1605</v>
      </c>
      <c r="M23" s="72"/>
    </row>
    <row r="24" spans="1:13" ht="30" customHeight="1">
      <c r="A24" s="53">
        <f t="shared" si="1"/>
        <v>22</v>
      </c>
      <c r="B24" s="53">
        <v>4339</v>
      </c>
      <c r="C24" s="68">
        <v>41757</v>
      </c>
      <c r="D24" s="73" t="s">
        <v>1225</v>
      </c>
      <c r="E24" s="73" t="s">
        <v>1249</v>
      </c>
      <c r="F24" s="70" t="s">
        <v>687</v>
      </c>
      <c r="G24" s="74" t="s">
        <v>646</v>
      </c>
      <c r="H24" s="68">
        <v>41787</v>
      </c>
      <c r="I24" s="68">
        <v>41787</v>
      </c>
      <c r="J24" s="102">
        <v>700</v>
      </c>
      <c r="K24" s="7" t="str">
        <f t="shared" si="0"/>
        <v>DOWNLOAD</v>
      </c>
      <c r="L24" s="116" t="s">
        <v>1605</v>
      </c>
      <c r="M24" s="72"/>
    </row>
    <row r="25" spans="1:13" ht="30" customHeight="1">
      <c r="A25" s="53">
        <f t="shared" si="1"/>
        <v>23</v>
      </c>
      <c r="B25" s="53">
        <v>4340</v>
      </c>
      <c r="C25" s="68">
        <v>41757</v>
      </c>
      <c r="D25" s="73" t="s">
        <v>1225</v>
      </c>
      <c r="E25" s="73" t="s">
        <v>1249</v>
      </c>
      <c r="F25" s="70" t="s">
        <v>687</v>
      </c>
      <c r="G25" s="74" t="s">
        <v>646</v>
      </c>
      <c r="H25" s="68">
        <v>41788</v>
      </c>
      <c r="I25" s="68">
        <v>41788</v>
      </c>
      <c r="J25" s="102">
        <v>700</v>
      </c>
      <c r="K25" s="7" t="str">
        <f t="shared" si="0"/>
        <v>DOWNLOAD</v>
      </c>
      <c r="L25" s="116" t="s">
        <v>1605</v>
      </c>
      <c r="M25" s="72"/>
    </row>
    <row r="26" spans="1:13" ht="30" customHeight="1">
      <c r="A26" s="53">
        <f t="shared" si="1"/>
        <v>24</v>
      </c>
      <c r="B26" s="53">
        <v>4341</v>
      </c>
      <c r="C26" s="68">
        <v>41757</v>
      </c>
      <c r="D26" s="73" t="s">
        <v>1225</v>
      </c>
      <c r="E26" s="73" t="s">
        <v>1249</v>
      </c>
      <c r="F26" s="70" t="s">
        <v>687</v>
      </c>
      <c r="G26" s="74" t="s">
        <v>646</v>
      </c>
      <c r="H26" s="68">
        <v>41808</v>
      </c>
      <c r="I26" s="68">
        <v>41808</v>
      </c>
      <c r="J26" s="102">
        <v>700</v>
      </c>
      <c r="K26" s="7" t="str">
        <f t="shared" si="0"/>
        <v>DOWNLOAD</v>
      </c>
      <c r="L26" s="116" t="s">
        <v>1605</v>
      </c>
      <c r="M26" s="72"/>
    </row>
    <row r="27" spans="1:13" ht="30" customHeight="1">
      <c r="A27" s="53">
        <f t="shared" si="1"/>
        <v>25</v>
      </c>
      <c r="B27" s="53">
        <v>4244</v>
      </c>
      <c r="C27" s="68">
        <v>41752</v>
      </c>
      <c r="D27" s="69" t="s">
        <v>1635</v>
      </c>
      <c r="E27" s="82" t="s">
        <v>840</v>
      </c>
      <c r="F27" s="70" t="s">
        <v>645</v>
      </c>
      <c r="G27" s="71" t="s">
        <v>698</v>
      </c>
      <c r="H27" s="68">
        <v>41799</v>
      </c>
      <c r="I27" s="68">
        <v>41801</v>
      </c>
      <c r="J27" s="102">
        <v>2100</v>
      </c>
      <c r="K27" s="7" t="str">
        <f t="shared" si="0"/>
        <v>DOWNLOAD</v>
      </c>
      <c r="L27" s="116" t="s">
        <v>1605</v>
      </c>
      <c r="M27" s="72"/>
    </row>
    <row r="28" spans="1:13" ht="30" customHeight="1">
      <c r="A28" s="53">
        <f t="shared" si="1"/>
        <v>26</v>
      </c>
      <c r="B28" s="53">
        <v>4245</v>
      </c>
      <c r="C28" s="68">
        <v>41752</v>
      </c>
      <c r="D28" s="69" t="s">
        <v>1635</v>
      </c>
      <c r="E28" s="82" t="s">
        <v>840</v>
      </c>
      <c r="F28" s="70" t="s">
        <v>645</v>
      </c>
      <c r="G28" s="74" t="s">
        <v>644</v>
      </c>
      <c r="H28" s="68">
        <v>41779</v>
      </c>
      <c r="I28" s="68">
        <v>41786</v>
      </c>
      <c r="J28" s="102">
        <v>1400</v>
      </c>
      <c r="K28" s="7" t="str">
        <f t="shared" si="0"/>
        <v>DOWNLOAD</v>
      </c>
      <c r="L28" s="116" t="s">
        <v>1605</v>
      </c>
      <c r="M28" s="72"/>
    </row>
    <row r="29" spans="1:13" ht="30" customHeight="1">
      <c r="A29" s="53">
        <f t="shared" si="1"/>
        <v>27</v>
      </c>
      <c r="B29" s="53">
        <v>4343</v>
      </c>
      <c r="C29" s="68">
        <v>41757</v>
      </c>
      <c r="D29" s="73" t="s">
        <v>1635</v>
      </c>
      <c r="E29" s="73" t="s">
        <v>840</v>
      </c>
      <c r="F29" s="70" t="s">
        <v>645</v>
      </c>
      <c r="G29" s="74" t="s">
        <v>646</v>
      </c>
      <c r="H29" s="68">
        <v>41781</v>
      </c>
      <c r="I29" s="68">
        <v>41781</v>
      </c>
      <c r="J29" s="102">
        <v>700</v>
      </c>
      <c r="K29" s="7" t="str">
        <f t="shared" si="0"/>
        <v>DOWNLOAD</v>
      </c>
      <c r="L29" s="116" t="s">
        <v>1605</v>
      </c>
      <c r="M29" s="72"/>
    </row>
    <row r="30" spans="1:13" ht="30" customHeight="1">
      <c r="A30" s="53">
        <f t="shared" si="1"/>
        <v>28</v>
      </c>
      <c r="B30" s="53">
        <v>4344</v>
      </c>
      <c r="C30" s="68">
        <v>41757</v>
      </c>
      <c r="D30" s="73" t="s">
        <v>1635</v>
      </c>
      <c r="E30" s="73" t="s">
        <v>840</v>
      </c>
      <c r="F30" s="70" t="s">
        <v>645</v>
      </c>
      <c r="G30" s="74" t="s">
        <v>646</v>
      </c>
      <c r="H30" s="68">
        <v>41813</v>
      </c>
      <c r="I30" s="68">
        <v>41813</v>
      </c>
      <c r="J30" s="102">
        <v>700</v>
      </c>
      <c r="K30" s="7" t="str">
        <f t="shared" si="0"/>
        <v>DOWNLOAD</v>
      </c>
      <c r="L30" s="116" t="s">
        <v>1605</v>
      </c>
      <c r="M30" s="72"/>
    </row>
    <row r="31" spans="1:13" ht="30" customHeight="1">
      <c r="A31" s="53">
        <f t="shared" si="1"/>
        <v>29</v>
      </c>
      <c r="B31" s="53">
        <v>4225</v>
      </c>
      <c r="C31" s="68">
        <v>41752</v>
      </c>
      <c r="D31" s="73" t="s">
        <v>1636</v>
      </c>
      <c r="E31" s="73" t="s">
        <v>96</v>
      </c>
      <c r="F31" s="70" t="s">
        <v>626</v>
      </c>
      <c r="G31" s="74" t="s">
        <v>625</v>
      </c>
      <c r="H31" s="68">
        <v>41779</v>
      </c>
      <c r="I31" s="68">
        <v>41780</v>
      </c>
      <c r="J31" s="102">
        <v>1400</v>
      </c>
      <c r="K31" s="7" t="str">
        <f t="shared" si="0"/>
        <v>DOWNLOAD</v>
      </c>
      <c r="L31" s="116" t="s">
        <v>1605</v>
      </c>
      <c r="M31" s="72"/>
    </row>
    <row r="32" spans="1:13" ht="30" customHeight="1">
      <c r="A32" s="53">
        <f t="shared" si="1"/>
        <v>30</v>
      </c>
      <c r="B32" s="53">
        <v>4401</v>
      </c>
      <c r="C32" s="68">
        <v>41758</v>
      </c>
      <c r="D32" s="73" t="s">
        <v>1636</v>
      </c>
      <c r="E32" s="73" t="s">
        <v>96</v>
      </c>
      <c r="F32" s="70" t="s">
        <v>626</v>
      </c>
      <c r="G32" s="74" t="s">
        <v>654</v>
      </c>
      <c r="H32" s="68">
        <v>41786</v>
      </c>
      <c r="I32" s="68">
        <v>41787</v>
      </c>
      <c r="J32" s="102">
        <v>1400</v>
      </c>
      <c r="K32" s="7" t="str">
        <f t="shared" si="0"/>
        <v>DOWNLOAD</v>
      </c>
      <c r="L32" s="116" t="s">
        <v>1605</v>
      </c>
      <c r="M32" s="72"/>
    </row>
    <row r="33" spans="1:13" ht="30" customHeight="1">
      <c r="A33" s="53">
        <f t="shared" si="1"/>
        <v>31</v>
      </c>
      <c r="B33" s="66">
        <v>3765</v>
      </c>
      <c r="C33" s="68">
        <v>41737</v>
      </c>
      <c r="D33" s="73" t="s">
        <v>197</v>
      </c>
      <c r="E33" s="73" t="s">
        <v>1637</v>
      </c>
      <c r="F33" s="70" t="s">
        <v>714</v>
      </c>
      <c r="G33" s="74" t="s">
        <v>713</v>
      </c>
      <c r="H33" s="68">
        <v>41814</v>
      </c>
      <c r="I33" s="68">
        <v>41815</v>
      </c>
      <c r="J33" s="102">
        <v>800</v>
      </c>
      <c r="K33" s="7" t="str">
        <f t="shared" si="0"/>
        <v>DOWNLOAD</v>
      </c>
      <c r="L33" s="116" t="s">
        <v>1605</v>
      </c>
      <c r="M33" s="72"/>
    </row>
    <row r="34" spans="1:13" ht="30" customHeight="1">
      <c r="A34" s="53">
        <f t="shared" si="1"/>
        <v>32</v>
      </c>
      <c r="B34" s="53">
        <v>4276</v>
      </c>
      <c r="C34" s="81">
        <v>41752</v>
      </c>
      <c r="D34" s="69" t="s">
        <v>148</v>
      </c>
      <c r="E34" s="69" t="s">
        <v>149</v>
      </c>
      <c r="F34" s="70" t="s">
        <v>556</v>
      </c>
      <c r="G34" s="71" t="s">
        <v>1430</v>
      </c>
      <c r="H34" s="68">
        <v>41828</v>
      </c>
      <c r="I34" s="68">
        <v>41829</v>
      </c>
      <c r="J34" s="102">
        <v>400</v>
      </c>
      <c r="K34" s="7" t="str">
        <f t="shared" si="0"/>
        <v>DOWNLOAD</v>
      </c>
      <c r="L34" s="116" t="s">
        <v>1605</v>
      </c>
      <c r="M34" s="72"/>
    </row>
    <row r="35" spans="1:13" ht="30" customHeight="1">
      <c r="A35" s="53">
        <f t="shared" si="1"/>
        <v>33</v>
      </c>
      <c r="B35" s="53">
        <v>4280</v>
      </c>
      <c r="C35" s="81">
        <v>41752</v>
      </c>
      <c r="D35" s="69" t="s">
        <v>148</v>
      </c>
      <c r="E35" s="69" t="s">
        <v>149</v>
      </c>
      <c r="F35" s="70" t="s">
        <v>556</v>
      </c>
      <c r="G35" s="71" t="s">
        <v>1413</v>
      </c>
      <c r="H35" s="68">
        <v>41835</v>
      </c>
      <c r="I35" s="68">
        <v>41836</v>
      </c>
      <c r="J35" s="102">
        <v>800</v>
      </c>
      <c r="K35" s="7" t="str">
        <f t="shared" si="0"/>
        <v>DOWNLOAD</v>
      </c>
      <c r="L35" s="116" t="s">
        <v>1605</v>
      </c>
      <c r="M35" s="72"/>
    </row>
    <row r="36" spans="1:13" ht="30" customHeight="1">
      <c r="A36" s="53">
        <f t="shared" si="1"/>
        <v>34</v>
      </c>
      <c r="B36" s="53">
        <v>4274</v>
      </c>
      <c r="C36" s="68">
        <v>41752</v>
      </c>
      <c r="D36" s="73" t="s">
        <v>196</v>
      </c>
      <c r="E36" s="73" t="s">
        <v>18</v>
      </c>
      <c r="F36" s="70" t="s">
        <v>567</v>
      </c>
      <c r="G36" s="74" t="s">
        <v>700</v>
      </c>
      <c r="H36" s="68">
        <v>41800</v>
      </c>
      <c r="I36" s="68">
        <v>41801</v>
      </c>
      <c r="J36" s="102">
        <v>800</v>
      </c>
      <c r="K36" s="7" t="str">
        <f t="shared" si="0"/>
        <v>DOWNLOAD</v>
      </c>
      <c r="L36" s="116" t="s">
        <v>1605</v>
      </c>
      <c r="M36" s="72"/>
    </row>
    <row r="37" spans="1:13" ht="30" customHeight="1">
      <c r="A37" s="53">
        <f t="shared" si="1"/>
        <v>35</v>
      </c>
      <c r="B37" s="53">
        <v>4320</v>
      </c>
      <c r="C37" s="68">
        <v>41753</v>
      </c>
      <c r="D37" s="69" t="s">
        <v>1074</v>
      </c>
      <c r="E37" s="69" t="s">
        <v>64</v>
      </c>
      <c r="F37" s="70" t="s">
        <v>1535</v>
      </c>
      <c r="G37" s="71" t="s">
        <v>1433</v>
      </c>
      <c r="H37" s="68">
        <v>41766</v>
      </c>
      <c r="I37" s="68">
        <v>41771</v>
      </c>
      <c r="J37" s="102">
        <v>400</v>
      </c>
      <c r="K37" s="7" t="str">
        <f t="shared" si="0"/>
        <v>DOWNLOAD</v>
      </c>
      <c r="L37" s="116" t="s">
        <v>1605</v>
      </c>
      <c r="M37" s="72"/>
    </row>
    <row r="38" spans="1:13" ht="30" customHeight="1">
      <c r="A38" s="53">
        <f t="shared" si="1"/>
        <v>36</v>
      </c>
      <c r="B38" s="53">
        <v>4321</v>
      </c>
      <c r="C38" s="68">
        <v>41753</v>
      </c>
      <c r="D38" s="69" t="s">
        <v>1074</v>
      </c>
      <c r="E38" s="69" t="s">
        <v>64</v>
      </c>
      <c r="F38" s="70" t="s">
        <v>1535</v>
      </c>
      <c r="G38" s="71" t="s">
        <v>1432</v>
      </c>
      <c r="H38" s="68">
        <v>41773</v>
      </c>
      <c r="I38" s="68">
        <v>41780</v>
      </c>
      <c r="J38" s="102">
        <v>600</v>
      </c>
      <c r="K38" s="7" t="str">
        <f t="shared" si="0"/>
        <v>DOWNLOAD</v>
      </c>
      <c r="L38" s="116" t="s">
        <v>1605</v>
      </c>
      <c r="M38" s="72"/>
    </row>
    <row r="39" spans="1:13" ht="30" customHeight="1">
      <c r="A39" s="53">
        <f t="shared" si="1"/>
        <v>37</v>
      </c>
      <c r="B39" s="53">
        <v>3766</v>
      </c>
      <c r="C39" s="68">
        <v>41737</v>
      </c>
      <c r="D39" s="73" t="s">
        <v>1210</v>
      </c>
      <c r="E39" s="73" t="s">
        <v>1211</v>
      </c>
      <c r="F39" s="70" t="s">
        <v>715</v>
      </c>
      <c r="G39" s="74" t="s">
        <v>713</v>
      </c>
      <c r="H39" s="68">
        <v>41814</v>
      </c>
      <c r="I39" s="68">
        <v>41815</v>
      </c>
      <c r="J39" s="102">
        <v>800</v>
      </c>
      <c r="K39" s="7" t="str">
        <f t="shared" si="0"/>
        <v>DOWNLOAD</v>
      </c>
      <c r="L39" s="116" t="s">
        <v>1605</v>
      </c>
      <c r="M39" s="72"/>
    </row>
    <row r="40" spans="1:13" ht="30" customHeight="1">
      <c r="A40" s="53">
        <f t="shared" si="1"/>
        <v>38</v>
      </c>
      <c r="B40" s="53">
        <v>4277</v>
      </c>
      <c r="C40" s="81">
        <v>41752</v>
      </c>
      <c r="D40" s="69" t="s">
        <v>135</v>
      </c>
      <c r="E40" s="69" t="s">
        <v>136</v>
      </c>
      <c r="F40" s="70" t="s">
        <v>504</v>
      </c>
      <c r="G40" s="71" t="s">
        <v>1413</v>
      </c>
      <c r="H40" s="68">
        <v>41835</v>
      </c>
      <c r="I40" s="68">
        <v>41836</v>
      </c>
      <c r="J40" s="102">
        <v>800</v>
      </c>
      <c r="K40" s="7" t="str">
        <f t="shared" si="0"/>
        <v>DOWNLOAD</v>
      </c>
      <c r="L40" s="116" t="s">
        <v>1605</v>
      </c>
      <c r="M40" s="72"/>
    </row>
    <row r="41" spans="1:13" ht="30" customHeight="1">
      <c r="A41" s="53">
        <f t="shared" si="1"/>
        <v>39</v>
      </c>
      <c r="B41" s="53">
        <v>4470</v>
      </c>
      <c r="C41" s="68">
        <v>41759</v>
      </c>
      <c r="D41" s="69" t="s">
        <v>1154</v>
      </c>
      <c r="E41" s="75" t="s">
        <v>46</v>
      </c>
      <c r="F41" s="70" t="s">
        <v>1538</v>
      </c>
      <c r="G41" s="71" t="s">
        <v>1436</v>
      </c>
      <c r="H41" s="68">
        <v>41769</v>
      </c>
      <c r="I41" s="68">
        <v>41769</v>
      </c>
      <c r="J41" s="102">
        <v>245</v>
      </c>
      <c r="K41" s="7" t="str">
        <f t="shared" si="0"/>
        <v>DOWNLOAD</v>
      </c>
      <c r="L41" s="116" t="s">
        <v>1605</v>
      </c>
      <c r="M41" s="72"/>
    </row>
    <row r="42" spans="1:13" ht="30" customHeight="1">
      <c r="A42" s="53">
        <f t="shared" si="1"/>
        <v>40</v>
      </c>
      <c r="B42" s="67">
        <v>3756</v>
      </c>
      <c r="C42" s="78">
        <v>41737</v>
      </c>
      <c r="D42" s="105" t="s">
        <v>56</v>
      </c>
      <c r="E42" s="105" t="s">
        <v>57</v>
      </c>
      <c r="F42" s="79" t="s">
        <v>580</v>
      </c>
      <c r="G42" s="80" t="s">
        <v>579</v>
      </c>
      <c r="H42" s="78">
        <v>41771</v>
      </c>
      <c r="I42" s="78">
        <v>41772</v>
      </c>
      <c r="J42" s="102">
        <v>700</v>
      </c>
      <c r="K42" s="7" t="str">
        <f t="shared" si="0"/>
        <v>DOWNLOAD</v>
      </c>
      <c r="L42" s="116" t="s">
        <v>1605</v>
      </c>
      <c r="M42" s="72"/>
    </row>
    <row r="43" spans="1:13" ht="30" customHeight="1">
      <c r="A43" s="53">
        <f t="shared" si="1"/>
        <v>41</v>
      </c>
      <c r="B43" s="53">
        <v>3915</v>
      </c>
      <c r="C43" s="68">
        <v>42104</v>
      </c>
      <c r="D43" s="69" t="s">
        <v>56</v>
      </c>
      <c r="E43" s="69" t="s">
        <v>57</v>
      </c>
      <c r="F43" s="79" t="s">
        <v>580</v>
      </c>
      <c r="G43" s="80" t="s">
        <v>579</v>
      </c>
      <c r="H43" s="68">
        <v>42171</v>
      </c>
      <c r="I43" s="68">
        <v>42172</v>
      </c>
      <c r="J43" s="102">
        <v>700</v>
      </c>
      <c r="K43" s="7" t="str">
        <f t="shared" si="0"/>
        <v>DOWNLOAD</v>
      </c>
      <c r="L43" s="116" t="s">
        <v>1605</v>
      </c>
      <c r="M43" s="72"/>
    </row>
    <row r="44" spans="1:13" ht="30" customHeight="1">
      <c r="A44" s="53">
        <f t="shared" si="1"/>
        <v>42</v>
      </c>
      <c r="B44" s="53">
        <v>3917</v>
      </c>
      <c r="C44" s="68">
        <v>42104</v>
      </c>
      <c r="D44" s="69" t="s">
        <v>56</v>
      </c>
      <c r="E44" s="69" t="s">
        <v>57</v>
      </c>
      <c r="F44" s="79" t="s">
        <v>580</v>
      </c>
      <c r="G44" s="80" t="s">
        <v>579</v>
      </c>
      <c r="H44" s="68">
        <v>42192</v>
      </c>
      <c r="I44" s="68">
        <v>42193</v>
      </c>
      <c r="J44" s="102">
        <v>700</v>
      </c>
      <c r="K44" s="7" t="str">
        <f t="shared" si="0"/>
        <v>DOWNLOAD</v>
      </c>
      <c r="L44" s="116" t="s">
        <v>1605</v>
      </c>
      <c r="M44" s="72"/>
    </row>
    <row r="45" spans="1:13" ht="30" customHeight="1">
      <c r="A45" s="53">
        <f t="shared" si="1"/>
        <v>43</v>
      </c>
      <c r="B45" s="53">
        <v>3919</v>
      </c>
      <c r="C45" s="68">
        <v>42104</v>
      </c>
      <c r="D45" s="69" t="s">
        <v>56</v>
      </c>
      <c r="E45" s="69" t="s">
        <v>57</v>
      </c>
      <c r="F45" s="79" t="s">
        <v>580</v>
      </c>
      <c r="G45" s="80" t="s">
        <v>579</v>
      </c>
      <c r="H45" s="68">
        <v>42262</v>
      </c>
      <c r="I45" s="68">
        <v>42263</v>
      </c>
      <c r="J45" s="102">
        <v>700</v>
      </c>
      <c r="K45" s="7" t="str">
        <f t="shared" si="0"/>
        <v>DOWNLOAD</v>
      </c>
      <c r="L45" s="116" t="s">
        <v>1605</v>
      </c>
      <c r="M45" s="72"/>
    </row>
    <row r="46" spans="1:13" ht="30" customHeight="1">
      <c r="A46" s="53">
        <f t="shared" si="1"/>
        <v>44</v>
      </c>
      <c r="B46" s="53">
        <v>3921</v>
      </c>
      <c r="C46" s="68">
        <v>42104</v>
      </c>
      <c r="D46" s="69" t="s">
        <v>56</v>
      </c>
      <c r="E46" s="69" t="s">
        <v>57</v>
      </c>
      <c r="F46" s="79" t="s">
        <v>580</v>
      </c>
      <c r="G46" s="80" t="s">
        <v>579</v>
      </c>
      <c r="H46" s="68">
        <v>42290</v>
      </c>
      <c r="I46" s="68">
        <v>42291</v>
      </c>
      <c r="J46" s="102">
        <v>700</v>
      </c>
      <c r="K46" s="7" t="str">
        <f t="shared" si="0"/>
        <v>DOWNLOAD</v>
      </c>
      <c r="L46" s="116" t="s">
        <v>1605</v>
      </c>
      <c r="M46" s="72"/>
    </row>
    <row r="47" spans="1:13" ht="30" customHeight="1">
      <c r="A47" s="53">
        <f t="shared" si="1"/>
        <v>45</v>
      </c>
      <c r="B47" s="53">
        <v>3923</v>
      </c>
      <c r="C47" s="68">
        <v>42104</v>
      </c>
      <c r="D47" s="75" t="s">
        <v>56</v>
      </c>
      <c r="E47" s="75" t="s">
        <v>57</v>
      </c>
      <c r="F47" s="79" t="s">
        <v>580</v>
      </c>
      <c r="G47" s="80" t="s">
        <v>579</v>
      </c>
      <c r="H47" s="68">
        <v>42325</v>
      </c>
      <c r="I47" s="68">
        <v>42326</v>
      </c>
      <c r="J47" s="102">
        <v>700</v>
      </c>
      <c r="K47" s="7" t="str">
        <f t="shared" si="0"/>
        <v>DOWNLOAD</v>
      </c>
      <c r="L47" s="116" t="s">
        <v>1605</v>
      </c>
      <c r="M47" s="72"/>
    </row>
    <row r="48" spans="1:13" ht="30" customHeight="1">
      <c r="A48" s="53">
        <f t="shared" si="1"/>
        <v>46</v>
      </c>
      <c r="B48" s="53">
        <v>4124</v>
      </c>
      <c r="C48" s="68">
        <v>42111</v>
      </c>
      <c r="D48" s="75" t="s">
        <v>56</v>
      </c>
      <c r="E48" s="75" t="s">
        <v>57</v>
      </c>
      <c r="F48" s="79" t="s">
        <v>580</v>
      </c>
      <c r="G48" s="71" t="s">
        <v>1412</v>
      </c>
      <c r="H48" s="68">
        <v>42137</v>
      </c>
      <c r="I48" s="68">
        <v>42137</v>
      </c>
      <c r="J48" s="102">
        <v>0</v>
      </c>
      <c r="K48" s="7" t="str">
        <f t="shared" si="0"/>
        <v>DOWNLOAD</v>
      </c>
      <c r="L48" s="116" t="s">
        <v>1605</v>
      </c>
      <c r="M48" s="114" t="s">
        <v>1359</v>
      </c>
    </row>
    <row r="49" spans="1:13" ht="30" customHeight="1">
      <c r="A49" s="53">
        <f t="shared" si="1"/>
        <v>47</v>
      </c>
      <c r="B49" s="53">
        <v>4385</v>
      </c>
      <c r="C49" s="68">
        <v>41758</v>
      </c>
      <c r="D49" s="73" t="s">
        <v>1638</v>
      </c>
      <c r="E49" s="73" t="s">
        <v>8</v>
      </c>
      <c r="F49" s="70" t="s">
        <v>667</v>
      </c>
      <c r="G49" s="74" t="s">
        <v>666</v>
      </c>
      <c r="H49" s="68">
        <v>41769</v>
      </c>
      <c r="I49" s="68">
        <v>41769</v>
      </c>
      <c r="J49" s="102">
        <v>234</v>
      </c>
      <c r="K49" s="7" t="str">
        <f t="shared" si="0"/>
        <v>DOWNLOAD</v>
      </c>
      <c r="L49" s="116" t="s">
        <v>1605</v>
      </c>
      <c r="M49" s="72"/>
    </row>
    <row r="50" spans="1:13" ht="30" customHeight="1">
      <c r="A50" s="53">
        <f t="shared" si="1"/>
        <v>48</v>
      </c>
      <c r="B50" s="67">
        <v>3762</v>
      </c>
      <c r="C50" s="68">
        <v>41737</v>
      </c>
      <c r="D50" s="73" t="s">
        <v>1042</v>
      </c>
      <c r="E50" s="73" t="s">
        <v>17</v>
      </c>
      <c r="F50" s="70" t="s">
        <v>619</v>
      </c>
      <c r="G50" s="80" t="s">
        <v>700</v>
      </c>
      <c r="H50" s="78">
        <v>41800</v>
      </c>
      <c r="I50" s="78">
        <v>41801</v>
      </c>
      <c r="J50" s="102">
        <v>400</v>
      </c>
      <c r="K50" s="7" t="str">
        <f t="shared" si="0"/>
        <v>DOWNLOAD</v>
      </c>
      <c r="L50" s="116" t="s">
        <v>1605</v>
      </c>
      <c r="M50" s="72"/>
    </row>
    <row r="51" spans="1:13" ht="30" customHeight="1">
      <c r="A51" s="53">
        <f t="shared" si="1"/>
        <v>49</v>
      </c>
      <c r="B51" s="53">
        <v>4275</v>
      </c>
      <c r="C51" s="81">
        <v>41752</v>
      </c>
      <c r="D51" s="69" t="s">
        <v>311</v>
      </c>
      <c r="E51" s="69" t="s">
        <v>252</v>
      </c>
      <c r="F51" s="70" t="s">
        <v>573</v>
      </c>
      <c r="G51" s="71" t="s">
        <v>1383</v>
      </c>
      <c r="H51" s="68">
        <v>41828</v>
      </c>
      <c r="I51" s="68">
        <v>41829</v>
      </c>
      <c r="J51" s="102">
        <v>800</v>
      </c>
      <c r="K51" s="7" t="str">
        <f t="shared" si="0"/>
        <v>DOWNLOAD</v>
      </c>
      <c r="L51" s="116" t="s">
        <v>1605</v>
      </c>
      <c r="M51" s="72"/>
    </row>
    <row r="52" spans="1:13" ht="30" customHeight="1">
      <c r="A52" s="53">
        <f t="shared" si="1"/>
        <v>50</v>
      </c>
      <c r="B52" s="53">
        <v>4278</v>
      </c>
      <c r="C52" s="81">
        <v>41752</v>
      </c>
      <c r="D52" s="73" t="s">
        <v>150</v>
      </c>
      <c r="E52" s="73" t="s">
        <v>151</v>
      </c>
      <c r="F52" s="70" t="s">
        <v>557</v>
      </c>
      <c r="G52" s="71" t="s">
        <v>1431</v>
      </c>
      <c r="H52" s="68">
        <v>41835</v>
      </c>
      <c r="I52" s="68">
        <v>41836</v>
      </c>
      <c r="J52" s="102">
        <v>400</v>
      </c>
      <c r="K52" s="7" t="str">
        <f t="shared" si="0"/>
        <v>DOWNLOAD</v>
      </c>
      <c r="L52" s="116" t="s">
        <v>1605</v>
      </c>
      <c r="M52" s="72"/>
    </row>
    <row r="53" spans="1:13" ht="30" customHeight="1">
      <c r="A53" s="53">
        <f t="shared" si="1"/>
        <v>51</v>
      </c>
      <c r="B53" s="53">
        <v>3759</v>
      </c>
      <c r="C53" s="68">
        <v>41737</v>
      </c>
      <c r="D53" s="73" t="s">
        <v>1287</v>
      </c>
      <c r="E53" s="73" t="s">
        <v>175</v>
      </c>
      <c r="F53" s="70" t="s">
        <v>628</v>
      </c>
      <c r="G53" s="71" t="s">
        <v>1415</v>
      </c>
      <c r="H53" s="68">
        <v>41761</v>
      </c>
      <c r="I53" s="68">
        <v>41820</v>
      </c>
      <c r="J53" s="102">
        <v>400</v>
      </c>
      <c r="K53" s="7" t="str">
        <f t="shared" si="0"/>
        <v>DOWNLOAD</v>
      </c>
      <c r="L53" s="116" t="s">
        <v>1605</v>
      </c>
      <c r="M53" s="72"/>
    </row>
    <row r="54" spans="1:13" ht="30" customHeight="1">
      <c r="A54" s="53">
        <f t="shared" si="1"/>
        <v>52</v>
      </c>
      <c r="B54" s="53">
        <v>4229</v>
      </c>
      <c r="C54" s="68">
        <v>41752</v>
      </c>
      <c r="D54" s="73" t="s">
        <v>1287</v>
      </c>
      <c r="E54" s="73" t="s">
        <v>175</v>
      </c>
      <c r="F54" s="70" t="s">
        <v>628</v>
      </c>
      <c r="G54" s="74" t="s">
        <v>644</v>
      </c>
      <c r="H54" s="68">
        <v>41771</v>
      </c>
      <c r="I54" s="68">
        <v>41772</v>
      </c>
      <c r="J54" s="102">
        <v>1400</v>
      </c>
      <c r="K54" s="7" t="str">
        <f t="shared" si="0"/>
        <v>DOWNLOAD</v>
      </c>
      <c r="L54" s="116" t="s">
        <v>1605</v>
      </c>
      <c r="M54" s="72"/>
    </row>
    <row r="55" spans="1:13" ht="30" customHeight="1">
      <c r="A55" s="53">
        <f t="shared" si="1"/>
        <v>53</v>
      </c>
      <c r="B55" s="53">
        <v>4235</v>
      </c>
      <c r="C55" s="68">
        <v>41752</v>
      </c>
      <c r="D55" s="73" t="s">
        <v>1287</v>
      </c>
      <c r="E55" s="73" t="s">
        <v>175</v>
      </c>
      <c r="F55" s="70" t="s">
        <v>628</v>
      </c>
      <c r="G55" s="74" t="s">
        <v>644</v>
      </c>
      <c r="H55" s="68">
        <v>41785</v>
      </c>
      <c r="I55" s="68">
        <v>41786</v>
      </c>
      <c r="J55" s="102">
        <v>1400</v>
      </c>
      <c r="K55" s="7" t="str">
        <f t="shared" si="0"/>
        <v>DOWNLOAD</v>
      </c>
      <c r="L55" s="116" t="s">
        <v>1605</v>
      </c>
      <c r="M55" s="72"/>
    </row>
    <row r="56" spans="1:13" ht="30" customHeight="1">
      <c r="A56" s="53">
        <f t="shared" si="1"/>
        <v>54</v>
      </c>
      <c r="B56" s="53">
        <v>4236</v>
      </c>
      <c r="C56" s="68">
        <v>41752</v>
      </c>
      <c r="D56" s="73" t="s">
        <v>1287</v>
      </c>
      <c r="E56" s="73" t="s">
        <v>175</v>
      </c>
      <c r="F56" s="70" t="s">
        <v>628</v>
      </c>
      <c r="G56" s="74" t="s">
        <v>698</v>
      </c>
      <c r="H56" s="68">
        <v>41799</v>
      </c>
      <c r="I56" s="68">
        <v>41801</v>
      </c>
      <c r="J56" s="102">
        <v>2100</v>
      </c>
      <c r="K56" s="7" t="str">
        <f t="shared" si="0"/>
        <v>DOWNLOAD</v>
      </c>
      <c r="L56" s="116" t="s">
        <v>1605</v>
      </c>
      <c r="M56" s="72"/>
    </row>
    <row r="57" spans="1:13" ht="30" customHeight="1">
      <c r="A57" s="53">
        <f t="shared" si="1"/>
        <v>55</v>
      </c>
      <c r="B57" s="53">
        <v>4237</v>
      </c>
      <c r="C57" s="68">
        <v>41752</v>
      </c>
      <c r="D57" s="73" t="s">
        <v>1287</v>
      </c>
      <c r="E57" s="73" t="s">
        <v>175</v>
      </c>
      <c r="F57" s="70" t="s">
        <v>628</v>
      </c>
      <c r="G57" s="74" t="s">
        <v>644</v>
      </c>
      <c r="H57" s="68">
        <v>41814</v>
      </c>
      <c r="I57" s="68">
        <v>41815</v>
      </c>
      <c r="J57" s="102">
        <v>1400</v>
      </c>
      <c r="K57" s="7" t="str">
        <f t="shared" si="0"/>
        <v>DOWNLOAD</v>
      </c>
      <c r="L57" s="116" t="s">
        <v>1605</v>
      </c>
      <c r="M57" s="72"/>
    </row>
    <row r="58" spans="1:13" ht="30" customHeight="1">
      <c r="A58" s="53">
        <f t="shared" si="1"/>
        <v>56</v>
      </c>
      <c r="B58" s="67">
        <v>3761</v>
      </c>
      <c r="C58" s="78">
        <v>41737</v>
      </c>
      <c r="D58" s="105" t="s">
        <v>19</v>
      </c>
      <c r="E58" s="105" t="s">
        <v>116</v>
      </c>
      <c r="F58" s="79" t="s">
        <v>572</v>
      </c>
      <c r="G58" s="80" t="s">
        <v>700</v>
      </c>
      <c r="H58" s="78">
        <v>41800</v>
      </c>
      <c r="I58" s="78">
        <v>41801</v>
      </c>
      <c r="J58" s="102">
        <v>800</v>
      </c>
      <c r="K58" s="7" t="str">
        <f t="shared" si="0"/>
        <v>DOWNLOAD</v>
      </c>
      <c r="L58" s="116" t="s">
        <v>1605</v>
      </c>
      <c r="M58" s="72"/>
    </row>
    <row r="59" spans="1:13" ht="30" customHeight="1">
      <c r="A59" s="53">
        <f t="shared" si="1"/>
        <v>57</v>
      </c>
      <c r="B59" s="53">
        <v>3692</v>
      </c>
      <c r="C59" s="68">
        <v>41733</v>
      </c>
      <c r="D59" s="69" t="s">
        <v>19</v>
      </c>
      <c r="E59" s="69" t="s">
        <v>53</v>
      </c>
      <c r="F59" s="70" t="s">
        <v>601</v>
      </c>
      <c r="G59" s="71" t="s">
        <v>1409</v>
      </c>
      <c r="H59" s="68">
        <v>41746</v>
      </c>
      <c r="I59" s="68">
        <v>41746</v>
      </c>
      <c r="J59" s="102">
        <v>1000</v>
      </c>
      <c r="K59" s="7" t="str">
        <f t="shared" si="0"/>
        <v>DOWNLOAD</v>
      </c>
      <c r="L59" s="116" t="s">
        <v>1605</v>
      </c>
      <c r="M59" s="72"/>
    </row>
    <row r="60" spans="1:13" ht="30" customHeight="1">
      <c r="A60" s="53">
        <f t="shared" si="1"/>
        <v>58</v>
      </c>
      <c r="B60" s="53">
        <v>3693</v>
      </c>
      <c r="C60" s="68">
        <v>41733</v>
      </c>
      <c r="D60" s="73" t="s">
        <v>19</v>
      </c>
      <c r="E60" s="73" t="s">
        <v>53</v>
      </c>
      <c r="F60" s="70" t="s">
        <v>601</v>
      </c>
      <c r="G60" s="71" t="s">
        <v>1410</v>
      </c>
      <c r="H60" s="68">
        <v>41746</v>
      </c>
      <c r="I60" s="68">
        <v>41746</v>
      </c>
      <c r="J60" s="102">
        <v>800</v>
      </c>
      <c r="K60" s="7" t="str">
        <f t="shared" si="0"/>
        <v>DOWNLOAD</v>
      </c>
      <c r="L60" s="116" t="s">
        <v>1605</v>
      </c>
      <c r="M60" s="72"/>
    </row>
    <row r="61" spans="1:13" ht="30" customHeight="1">
      <c r="A61" s="53">
        <f t="shared" si="1"/>
        <v>59</v>
      </c>
      <c r="B61" s="53">
        <v>4241</v>
      </c>
      <c r="C61" s="68">
        <v>41752</v>
      </c>
      <c r="D61" s="73" t="s">
        <v>134</v>
      </c>
      <c r="E61" s="73" t="s">
        <v>1188</v>
      </c>
      <c r="F61" s="70" t="s">
        <v>643</v>
      </c>
      <c r="G61" s="74" t="s">
        <v>644</v>
      </c>
      <c r="H61" s="68">
        <v>41785</v>
      </c>
      <c r="I61" s="68">
        <v>41786</v>
      </c>
      <c r="J61" s="102">
        <v>1400</v>
      </c>
      <c r="K61" s="7" t="str">
        <f t="shared" si="0"/>
        <v>DOWNLOAD</v>
      </c>
      <c r="L61" s="116" t="s">
        <v>1605</v>
      </c>
      <c r="M61" s="72"/>
    </row>
    <row r="62" spans="1:13" ht="30" customHeight="1">
      <c r="A62" s="53">
        <f t="shared" si="1"/>
        <v>60</v>
      </c>
      <c r="B62" s="53">
        <v>4242</v>
      </c>
      <c r="C62" s="68">
        <v>41752</v>
      </c>
      <c r="D62" s="69" t="s">
        <v>134</v>
      </c>
      <c r="E62" s="69" t="s">
        <v>1188</v>
      </c>
      <c r="F62" s="70" t="s">
        <v>643</v>
      </c>
      <c r="G62" s="74" t="s">
        <v>644</v>
      </c>
      <c r="H62" s="68">
        <v>41814</v>
      </c>
      <c r="I62" s="68">
        <v>41815</v>
      </c>
      <c r="J62" s="102">
        <v>1400</v>
      </c>
      <c r="K62" s="7" t="str">
        <f t="shared" si="0"/>
        <v>DOWNLOAD</v>
      </c>
      <c r="L62" s="116" t="s">
        <v>1605</v>
      </c>
      <c r="M62" s="72"/>
    </row>
    <row r="63" spans="1:13" ht="30" customHeight="1">
      <c r="A63" s="53">
        <f t="shared" si="1"/>
        <v>61</v>
      </c>
      <c r="B63" s="53">
        <v>4342</v>
      </c>
      <c r="C63" s="68">
        <v>41757</v>
      </c>
      <c r="D63" s="73" t="s">
        <v>134</v>
      </c>
      <c r="E63" s="73" t="s">
        <v>1188</v>
      </c>
      <c r="F63" s="70" t="s">
        <v>643</v>
      </c>
      <c r="G63" s="74" t="s">
        <v>646</v>
      </c>
      <c r="H63" s="68">
        <v>41787</v>
      </c>
      <c r="I63" s="68">
        <v>41787</v>
      </c>
      <c r="J63" s="102">
        <v>700</v>
      </c>
      <c r="K63" s="7" t="str">
        <f t="shared" si="0"/>
        <v>DOWNLOAD</v>
      </c>
      <c r="L63" s="116" t="s">
        <v>1605</v>
      </c>
      <c r="M63" s="72"/>
    </row>
    <row r="64" spans="1:13" ht="30" customHeight="1">
      <c r="A64" s="53">
        <f t="shared" si="1"/>
        <v>62</v>
      </c>
      <c r="B64" s="53">
        <v>3764</v>
      </c>
      <c r="C64" s="68">
        <v>41737</v>
      </c>
      <c r="D64" s="73" t="s">
        <v>1040</v>
      </c>
      <c r="E64" s="73" t="s">
        <v>53</v>
      </c>
      <c r="F64" s="70" t="s">
        <v>712</v>
      </c>
      <c r="G64" s="74" t="s">
        <v>713</v>
      </c>
      <c r="H64" s="68">
        <v>41814</v>
      </c>
      <c r="I64" s="68">
        <v>41815</v>
      </c>
      <c r="J64" s="102">
        <v>800</v>
      </c>
      <c r="K64" s="7" t="str">
        <f t="shared" si="0"/>
        <v>DOWNLOAD</v>
      </c>
      <c r="L64" s="116" t="s">
        <v>1605</v>
      </c>
      <c r="M64" s="72"/>
    </row>
    <row r="65" spans="1:13" ht="30" customHeight="1">
      <c r="A65" s="53">
        <f t="shared" si="1"/>
        <v>63</v>
      </c>
      <c r="B65" s="53">
        <v>4224</v>
      </c>
      <c r="C65" s="68">
        <v>41752</v>
      </c>
      <c r="D65" s="73" t="s">
        <v>331</v>
      </c>
      <c r="E65" s="73" t="s">
        <v>1639</v>
      </c>
      <c r="F65" s="70" t="s">
        <v>624</v>
      </c>
      <c r="G65" s="74" t="s">
        <v>625</v>
      </c>
      <c r="H65" s="68">
        <v>41765</v>
      </c>
      <c r="I65" s="68">
        <v>41766</v>
      </c>
      <c r="J65" s="102">
        <v>1400</v>
      </c>
      <c r="K65" s="7" t="str">
        <f t="shared" si="0"/>
        <v>DOWNLOAD</v>
      </c>
      <c r="L65" s="116" t="s">
        <v>1605</v>
      </c>
      <c r="M65" s="72"/>
    </row>
    <row r="66" spans="1:13" ht="30" customHeight="1">
      <c r="A66" s="53">
        <f t="shared" si="1"/>
        <v>64</v>
      </c>
      <c r="B66" s="53">
        <v>4400</v>
      </c>
      <c r="C66" s="68">
        <v>41758</v>
      </c>
      <c r="D66" s="73" t="s">
        <v>331</v>
      </c>
      <c r="E66" s="73" t="s">
        <v>1639</v>
      </c>
      <c r="F66" s="70" t="s">
        <v>624</v>
      </c>
      <c r="G66" s="74" t="s">
        <v>654</v>
      </c>
      <c r="H66" s="68">
        <v>41772</v>
      </c>
      <c r="I66" s="68">
        <v>41773</v>
      </c>
      <c r="J66" s="102">
        <v>1400</v>
      </c>
      <c r="K66" s="7" t="str">
        <f t="shared" si="0"/>
        <v>DOWNLOAD</v>
      </c>
      <c r="L66" s="116" t="s">
        <v>1605</v>
      </c>
      <c r="M66" s="72"/>
    </row>
    <row r="67" spans="1:13" ht="30" customHeight="1">
      <c r="A67" s="53">
        <f t="shared" si="1"/>
        <v>65</v>
      </c>
      <c r="B67" s="53">
        <v>4101</v>
      </c>
      <c r="C67" s="68">
        <v>41745</v>
      </c>
      <c r="D67" s="73" t="s">
        <v>210</v>
      </c>
      <c r="E67" s="73" t="s">
        <v>116</v>
      </c>
      <c r="F67" s="70" t="s">
        <v>498</v>
      </c>
      <c r="G67" s="74" t="s">
        <v>609</v>
      </c>
      <c r="H67" s="68">
        <v>41766</v>
      </c>
      <c r="I67" s="68">
        <v>41767</v>
      </c>
      <c r="J67" s="102">
        <v>160</v>
      </c>
      <c r="K67" s="7" t="str">
        <f t="shared" si="0"/>
        <v>DOWNLOAD</v>
      </c>
      <c r="L67" s="116" t="s">
        <v>1605</v>
      </c>
      <c r="M67" s="72"/>
    </row>
    <row r="68" spans="1:13" ht="30" customHeight="1">
      <c r="A68" s="53">
        <f t="shared" si="1"/>
        <v>66</v>
      </c>
      <c r="B68" s="53">
        <v>4087</v>
      </c>
      <c r="C68" s="68">
        <v>41745</v>
      </c>
      <c r="D68" s="75" t="s">
        <v>1325</v>
      </c>
      <c r="E68" s="75" t="s">
        <v>64</v>
      </c>
      <c r="F68" s="70" t="s">
        <v>1542</v>
      </c>
      <c r="G68" s="71" t="s">
        <v>1427</v>
      </c>
      <c r="H68" s="81">
        <v>41779</v>
      </c>
      <c r="I68" s="81">
        <v>41779</v>
      </c>
      <c r="J68" s="102">
        <v>0</v>
      </c>
      <c r="K68" s="7" t="str">
        <f aca="true" t="shared" si="2" ref="K68:K91">HYPERLINK(CONCATENATE("http://trasparenza.cefpas.it/wp-content/uploads/2014/LETTERE_DOCENTI/2014/aprile/",B68,"_",D68,"_",LEFT(E68,1),".pdf"),"DOWNLOAD")</f>
        <v>DOWNLOAD</v>
      </c>
      <c r="L68" s="116" t="s">
        <v>1605</v>
      </c>
      <c r="M68" s="117" t="s">
        <v>1429</v>
      </c>
    </row>
    <row r="69" spans="1:13" ht="30" customHeight="1">
      <c r="A69" s="53">
        <f aca="true" t="shared" si="3" ref="A69:A91">SUM(A68+1)</f>
        <v>67</v>
      </c>
      <c r="B69" s="53">
        <v>3754</v>
      </c>
      <c r="C69" s="68">
        <v>41737</v>
      </c>
      <c r="D69" s="73" t="s">
        <v>69</v>
      </c>
      <c r="E69" s="73" t="s">
        <v>164</v>
      </c>
      <c r="F69" s="70" t="s">
        <v>661</v>
      </c>
      <c r="G69" s="74" t="s">
        <v>662</v>
      </c>
      <c r="H69" s="68">
        <v>41767</v>
      </c>
      <c r="I69" s="68">
        <v>41767</v>
      </c>
      <c r="J69" s="102">
        <v>100</v>
      </c>
      <c r="K69" s="7" t="str">
        <f t="shared" si="2"/>
        <v>DOWNLOAD</v>
      </c>
      <c r="L69" s="116" t="s">
        <v>1605</v>
      </c>
      <c r="M69" s="72"/>
    </row>
    <row r="70" spans="1:13" ht="30" customHeight="1">
      <c r="A70" s="53">
        <f t="shared" si="3"/>
        <v>68</v>
      </c>
      <c r="B70" s="53">
        <v>4126</v>
      </c>
      <c r="C70" s="68">
        <v>42111</v>
      </c>
      <c r="D70" s="75" t="s">
        <v>69</v>
      </c>
      <c r="E70" s="75" t="s">
        <v>1328</v>
      </c>
      <c r="F70" s="70" t="s">
        <v>1555</v>
      </c>
      <c r="G70" s="71" t="s">
        <v>1412</v>
      </c>
      <c r="H70" s="68">
        <v>42137</v>
      </c>
      <c r="I70" s="68">
        <v>42137</v>
      </c>
      <c r="J70" s="102">
        <v>0</v>
      </c>
      <c r="K70" s="7" t="str">
        <f t="shared" si="2"/>
        <v>DOWNLOAD</v>
      </c>
      <c r="L70" s="116" t="s">
        <v>1605</v>
      </c>
      <c r="M70" s="114" t="s">
        <v>1359</v>
      </c>
    </row>
    <row r="71" spans="1:13" ht="30" customHeight="1">
      <c r="A71" s="53">
        <f t="shared" si="3"/>
        <v>69</v>
      </c>
      <c r="B71" s="53">
        <v>3660</v>
      </c>
      <c r="C71" s="68">
        <v>41732</v>
      </c>
      <c r="D71" s="69" t="s">
        <v>1326</v>
      </c>
      <c r="E71" s="69" t="s">
        <v>818</v>
      </c>
      <c r="F71" s="70" t="s">
        <v>1559</v>
      </c>
      <c r="G71" s="71" t="s">
        <v>1411</v>
      </c>
      <c r="H71" s="68">
        <v>41778</v>
      </c>
      <c r="I71" s="68">
        <v>41778</v>
      </c>
      <c r="J71" s="102">
        <v>0</v>
      </c>
      <c r="K71" s="7" t="str">
        <f t="shared" si="2"/>
        <v>DOWNLOAD</v>
      </c>
      <c r="L71" s="116" t="s">
        <v>1605</v>
      </c>
      <c r="M71" s="114" t="s">
        <v>1359</v>
      </c>
    </row>
    <row r="72" spans="1:13" ht="30" customHeight="1">
      <c r="A72" s="53">
        <f t="shared" si="3"/>
        <v>70</v>
      </c>
      <c r="B72" s="53">
        <v>4250</v>
      </c>
      <c r="C72" s="68">
        <v>41752</v>
      </c>
      <c r="D72" s="73" t="s">
        <v>1247</v>
      </c>
      <c r="E72" s="73" t="s">
        <v>1248</v>
      </c>
      <c r="F72" s="70" t="s">
        <v>699</v>
      </c>
      <c r="G72" s="74" t="s">
        <v>698</v>
      </c>
      <c r="H72" s="68">
        <v>41807</v>
      </c>
      <c r="I72" s="68">
        <v>41809</v>
      </c>
      <c r="J72" s="102">
        <v>2100</v>
      </c>
      <c r="K72" s="7" t="str">
        <f t="shared" si="2"/>
        <v>DOWNLOAD</v>
      </c>
      <c r="L72" s="116" t="s">
        <v>1605</v>
      </c>
      <c r="M72" s="72"/>
    </row>
    <row r="73" spans="1:13" ht="30" customHeight="1">
      <c r="A73" s="53">
        <f t="shared" si="3"/>
        <v>71</v>
      </c>
      <c r="B73" s="53">
        <v>4345</v>
      </c>
      <c r="C73" s="68">
        <v>41757</v>
      </c>
      <c r="D73" s="73" t="s">
        <v>1247</v>
      </c>
      <c r="E73" s="73" t="s">
        <v>1248</v>
      </c>
      <c r="F73" s="70" t="s">
        <v>699</v>
      </c>
      <c r="G73" s="74" t="s">
        <v>646</v>
      </c>
      <c r="H73" s="68">
        <v>41793</v>
      </c>
      <c r="I73" s="68">
        <v>41793</v>
      </c>
      <c r="J73" s="102">
        <v>700</v>
      </c>
      <c r="K73" s="7" t="str">
        <f t="shared" si="2"/>
        <v>DOWNLOAD</v>
      </c>
      <c r="L73" s="116" t="s">
        <v>1605</v>
      </c>
      <c r="M73" s="72"/>
    </row>
    <row r="74" spans="1:13" ht="30" customHeight="1">
      <c r="A74" s="53">
        <f t="shared" si="3"/>
        <v>72</v>
      </c>
      <c r="B74" s="53">
        <v>4346</v>
      </c>
      <c r="C74" s="68">
        <v>41757</v>
      </c>
      <c r="D74" s="73" t="s">
        <v>1247</v>
      </c>
      <c r="E74" s="73" t="s">
        <v>1248</v>
      </c>
      <c r="F74" s="70" t="s">
        <v>699</v>
      </c>
      <c r="G74" s="74" t="s">
        <v>646</v>
      </c>
      <c r="H74" s="68">
        <v>41794</v>
      </c>
      <c r="I74" s="68">
        <v>41794</v>
      </c>
      <c r="J74" s="102">
        <v>700</v>
      </c>
      <c r="K74" s="7" t="str">
        <f t="shared" si="2"/>
        <v>DOWNLOAD</v>
      </c>
      <c r="L74" s="116" t="s">
        <v>1605</v>
      </c>
      <c r="M74" s="72"/>
    </row>
    <row r="75" spans="1:13" ht="30" customHeight="1">
      <c r="A75" s="53">
        <f t="shared" si="3"/>
        <v>73</v>
      </c>
      <c r="B75" s="53">
        <v>4399</v>
      </c>
      <c r="C75" s="68">
        <v>41758</v>
      </c>
      <c r="D75" s="69" t="s">
        <v>1094</v>
      </c>
      <c r="E75" s="69" t="s">
        <v>18</v>
      </c>
      <c r="F75" s="70" t="s">
        <v>669</v>
      </c>
      <c r="G75" s="71" t="s">
        <v>1437</v>
      </c>
      <c r="H75" s="83">
        <v>41579</v>
      </c>
      <c r="I75" s="83">
        <v>41913</v>
      </c>
      <c r="J75" s="102">
        <v>1500</v>
      </c>
      <c r="K75" s="7" t="str">
        <f t="shared" si="2"/>
        <v>DOWNLOAD</v>
      </c>
      <c r="L75" s="116" t="s">
        <v>1605</v>
      </c>
      <c r="M75" s="72"/>
    </row>
    <row r="76" spans="1:13" ht="30" customHeight="1">
      <c r="A76" s="53">
        <f t="shared" si="3"/>
        <v>74</v>
      </c>
      <c r="B76" s="53">
        <v>4270</v>
      </c>
      <c r="C76" s="68">
        <v>41752</v>
      </c>
      <c r="D76" s="73" t="s">
        <v>1274</v>
      </c>
      <c r="E76" s="73" t="s">
        <v>10</v>
      </c>
      <c r="F76" s="70" t="s">
        <v>684</v>
      </c>
      <c r="G76" s="74" t="s">
        <v>685</v>
      </c>
      <c r="H76" s="68">
        <v>41767</v>
      </c>
      <c r="I76" s="68">
        <v>41767</v>
      </c>
      <c r="J76" s="102">
        <v>100</v>
      </c>
      <c r="K76" s="7" t="str">
        <f t="shared" si="2"/>
        <v>DOWNLOAD</v>
      </c>
      <c r="L76" s="116" t="s">
        <v>1605</v>
      </c>
      <c r="M76" s="72"/>
    </row>
    <row r="77" spans="1:13" ht="30" customHeight="1">
      <c r="A77" s="53">
        <f t="shared" si="3"/>
        <v>75</v>
      </c>
      <c r="B77" s="67">
        <v>4227</v>
      </c>
      <c r="C77" s="78">
        <v>41752</v>
      </c>
      <c r="D77" s="105" t="s">
        <v>6</v>
      </c>
      <c r="E77" s="105" t="s">
        <v>7</v>
      </c>
      <c r="F77" s="79" t="s">
        <v>561</v>
      </c>
      <c r="G77" s="80" t="s">
        <v>1421</v>
      </c>
      <c r="H77" s="78">
        <v>41802</v>
      </c>
      <c r="I77" s="78">
        <v>41802</v>
      </c>
      <c r="J77" s="102">
        <v>400</v>
      </c>
      <c r="K77" s="7" t="str">
        <f t="shared" si="2"/>
        <v>DOWNLOAD</v>
      </c>
      <c r="L77" s="116" t="s">
        <v>1605</v>
      </c>
      <c r="M77" s="117" t="s">
        <v>1418</v>
      </c>
    </row>
    <row r="78" spans="1:13" ht="30" customHeight="1">
      <c r="A78" s="53">
        <f t="shared" si="3"/>
        <v>76</v>
      </c>
      <c r="B78" s="67">
        <v>4228</v>
      </c>
      <c r="C78" s="78">
        <v>41752</v>
      </c>
      <c r="D78" s="105" t="s">
        <v>6</v>
      </c>
      <c r="E78" s="105" t="s">
        <v>7</v>
      </c>
      <c r="F78" s="79" t="s">
        <v>561</v>
      </c>
      <c r="G78" s="80" t="s">
        <v>1419</v>
      </c>
      <c r="H78" s="78">
        <v>41781</v>
      </c>
      <c r="I78" s="78">
        <v>41781</v>
      </c>
      <c r="J78" s="102">
        <v>400</v>
      </c>
      <c r="K78" s="7" t="str">
        <f t="shared" si="2"/>
        <v>DOWNLOAD</v>
      </c>
      <c r="L78" s="116" t="s">
        <v>1605</v>
      </c>
      <c r="M78" s="117" t="s">
        <v>1420</v>
      </c>
    </row>
    <row r="79" spans="1:13" ht="30" customHeight="1">
      <c r="A79" s="53">
        <f t="shared" si="3"/>
        <v>77</v>
      </c>
      <c r="B79" s="67">
        <v>4232</v>
      </c>
      <c r="C79" s="78">
        <v>41752</v>
      </c>
      <c r="D79" s="75" t="s">
        <v>6</v>
      </c>
      <c r="E79" s="75" t="s">
        <v>7</v>
      </c>
      <c r="F79" s="70" t="s">
        <v>561</v>
      </c>
      <c r="G79" s="71" t="s">
        <v>1416</v>
      </c>
      <c r="H79" s="68">
        <v>41830</v>
      </c>
      <c r="I79" s="68">
        <v>41830</v>
      </c>
      <c r="J79" s="102">
        <v>400</v>
      </c>
      <c r="K79" s="7" t="str">
        <f t="shared" si="2"/>
        <v>DOWNLOAD</v>
      </c>
      <c r="L79" s="116" t="s">
        <v>1605</v>
      </c>
      <c r="M79" s="117" t="s">
        <v>1417</v>
      </c>
    </row>
    <row r="80" spans="1:13" ht="30" customHeight="1">
      <c r="A80" s="53">
        <f t="shared" si="3"/>
        <v>78</v>
      </c>
      <c r="B80" s="67">
        <v>3763</v>
      </c>
      <c r="C80" s="68">
        <v>41737</v>
      </c>
      <c r="D80" s="69" t="s">
        <v>6</v>
      </c>
      <c r="E80" s="69" t="s">
        <v>8</v>
      </c>
      <c r="F80" s="70" t="s">
        <v>457</v>
      </c>
      <c r="G80" s="71" t="s">
        <v>1414</v>
      </c>
      <c r="H80" s="78">
        <v>41807</v>
      </c>
      <c r="I80" s="78">
        <v>41808</v>
      </c>
      <c r="J80" s="102">
        <v>400</v>
      </c>
      <c r="K80" s="7" t="str">
        <f t="shared" si="2"/>
        <v>DOWNLOAD</v>
      </c>
      <c r="L80" s="116" t="s">
        <v>1605</v>
      </c>
      <c r="M80" s="72"/>
    </row>
    <row r="81" spans="1:13" ht="30" customHeight="1">
      <c r="A81" s="43">
        <f t="shared" si="3"/>
        <v>79</v>
      </c>
      <c r="B81" s="43">
        <v>3637</v>
      </c>
      <c r="C81" s="44">
        <v>41732</v>
      </c>
      <c r="D81" s="55" t="s">
        <v>132</v>
      </c>
      <c r="E81" s="14" t="s">
        <v>1624</v>
      </c>
      <c r="F81" s="45" t="s">
        <v>616</v>
      </c>
      <c r="G81" s="24" t="s">
        <v>617</v>
      </c>
      <c r="H81" s="44">
        <v>41765</v>
      </c>
      <c r="I81" s="44">
        <v>41766</v>
      </c>
      <c r="J81" s="100">
        <v>400</v>
      </c>
      <c r="K81" s="7" t="str">
        <f t="shared" si="2"/>
        <v>DOWNLOAD</v>
      </c>
      <c r="L81" s="116" t="s">
        <v>1605</v>
      </c>
      <c r="M81" s="34"/>
    </row>
    <row r="82" spans="1:13" ht="30" customHeight="1">
      <c r="A82" s="43">
        <f t="shared" si="3"/>
        <v>80</v>
      </c>
      <c r="B82" s="43">
        <v>4386</v>
      </c>
      <c r="C82" s="44">
        <v>41758</v>
      </c>
      <c r="D82" s="55" t="s">
        <v>961</v>
      </c>
      <c r="E82" s="55" t="s">
        <v>962</v>
      </c>
      <c r="F82" s="45" t="s">
        <v>668</v>
      </c>
      <c r="G82" s="24" t="s">
        <v>658</v>
      </c>
      <c r="H82" s="44">
        <v>41769</v>
      </c>
      <c r="I82" s="44">
        <v>41769</v>
      </c>
      <c r="J82" s="100">
        <v>312</v>
      </c>
      <c r="K82" s="7" t="str">
        <f t="shared" si="2"/>
        <v>DOWNLOAD</v>
      </c>
      <c r="L82" s="116" t="s">
        <v>1605</v>
      </c>
      <c r="M82" s="34"/>
    </row>
    <row r="83" spans="1:13" ht="30" customHeight="1">
      <c r="A83" s="43">
        <f t="shared" si="3"/>
        <v>81</v>
      </c>
      <c r="B83" s="43">
        <v>4387</v>
      </c>
      <c r="C83" s="44">
        <v>41758</v>
      </c>
      <c r="D83" s="55" t="s">
        <v>961</v>
      </c>
      <c r="E83" s="55" t="s">
        <v>962</v>
      </c>
      <c r="F83" s="45" t="s">
        <v>668</v>
      </c>
      <c r="G83" s="24" t="s">
        <v>602</v>
      </c>
      <c r="H83" s="44">
        <v>41776</v>
      </c>
      <c r="I83" s="44">
        <v>41776</v>
      </c>
      <c r="J83" s="100">
        <v>546</v>
      </c>
      <c r="K83" s="7" t="str">
        <f t="shared" si="2"/>
        <v>DOWNLOAD</v>
      </c>
      <c r="L83" s="116" t="s">
        <v>1605</v>
      </c>
      <c r="M83" s="34"/>
    </row>
    <row r="84" spans="1:13" ht="30" customHeight="1">
      <c r="A84" s="43">
        <f t="shared" si="3"/>
        <v>82</v>
      </c>
      <c r="B84" s="43">
        <v>3758</v>
      </c>
      <c r="C84" s="44">
        <v>41737</v>
      </c>
      <c r="D84" s="55" t="s">
        <v>1269</v>
      </c>
      <c r="E84" s="55" t="s">
        <v>1640</v>
      </c>
      <c r="F84" s="45" t="s">
        <v>627</v>
      </c>
      <c r="G84" s="22" t="s">
        <v>1415</v>
      </c>
      <c r="H84" s="44">
        <v>41761</v>
      </c>
      <c r="I84" s="44">
        <v>41820</v>
      </c>
      <c r="J84" s="100">
        <v>400</v>
      </c>
      <c r="K84" s="7" t="str">
        <f t="shared" si="2"/>
        <v>DOWNLOAD</v>
      </c>
      <c r="L84" s="116" t="s">
        <v>1605</v>
      </c>
      <c r="M84" s="34"/>
    </row>
    <row r="85" spans="1:13" ht="30" customHeight="1">
      <c r="A85" s="43">
        <f t="shared" si="3"/>
        <v>83</v>
      </c>
      <c r="B85" s="46">
        <v>4238</v>
      </c>
      <c r="C85" s="49">
        <v>41752</v>
      </c>
      <c r="D85" s="103" t="s">
        <v>1269</v>
      </c>
      <c r="E85" s="55" t="s">
        <v>1640</v>
      </c>
      <c r="F85" s="45" t="s">
        <v>627</v>
      </c>
      <c r="G85" s="48" t="s">
        <v>644</v>
      </c>
      <c r="H85" s="49">
        <v>41808</v>
      </c>
      <c r="I85" s="49">
        <v>41809</v>
      </c>
      <c r="J85" s="100">
        <v>1400</v>
      </c>
      <c r="K85" s="7" t="str">
        <f t="shared" si="2"/>
        <v>DOWNLOAD</v>
      </c>
      <c r="L85" s="116" t="s">
        <v>1605</v>
      </c>
      <c r="M85" s="34"/>
    </row>
    <row r="86" spans="1:13" ht="30" customHeight="1">
      <c r="A86" s="43">
        <f t="shared" si="3"/>
        <v>84</v>
      </c>
      <c r="B86" s="43">
        <v>4239</v>
      </c>
      <c r="C86" s="44">
        <v>41752</v>
      </c>
      <c r="D86" s="55" t="s">
        <v>1269</v>
      </c>
      <c r="E86" s="55" t="s">
        <v>1640</v>
      </c>
      <c r="F86" s="45" t="s">
        <v>627</v>
      </c>
      <c r="G86" s="24" t="s">
        <v>644</v>
      </c>
      <c r="H86" s="44">
        <v>41816</v>
      </c>
      <c r="I86" s="44">
        <v>41817</v>
      </c>
      <c r="J86" s="100">
        <v>1400</v>
      </c>
      <c r="K86" s="7" t="str">
        <f t="shared" si="2"/>
        <v>DOWNLOAD</v>
      </c>
      <c r="L86" s="116" t="s">
        <v>1605</v>
      </c>
      <c r="M86" s="34"/>
    </row>
    <row r="87" spans="1:13" ht="30" customHeight="1">
      <c r="A87" s="43">
        <f t="shared" si="3"/>
        <v>85</v>
      </c>
      <c r="B87" s="43">
        <v>4271</v>
      </c>
      <c r="C87" s="44">
        <v>41752</v>
      </c>
      <c r="D87" s="55" t="s">
        <v>1269</v>
      </c>
      <c r="E87" s="55" t="s">
        <v>1640</v>
      </c>
      <c r="F87" s="45" t="s">
        <v>627</v>
      </c>
      <c r="G87" s="24" t="s">
        <v>683</v>
      </c>
      <c r="H87" s="44">
        <v>41767</v>
      </c>
      <c r="I87" s="44">
        <v>41767</v>
      </c>
      <c r="J87" s="100">
        <v>500</v>
      </c>
      <c r="K87" s="7" t="str">
        <f t="shared" si="2"/>
        <v>DOWNLOAD</v>
      </c>
      <c r="L87" s="116" t="s">
        <v>1605</v>
      </c>
      <c r="M87" s="34"/>
    </row>
    <row r="88" spans="1:13" ht="30" customHeight="1">
      <c r="A88" s="43">
        <f t="shared" si="3"/>
        <v>86</v>
      </c>
      <c r="B88" s="43">
        <v>4337</v>
      </c>
      <c r="C88" s="44">
        <v>41757</v>
      </c>
      <c r="D88" s="55" t="s">
        <v>1269</v>
      </c>
      <c r="E88" s="55" t="s">
        <v>1640</v>
      </c>
      <c r="F88" s="45" t="s">
        <v>627</v>
      </c>
      <c r="G88" s="24" t="s">
        <v>646</v>
      </c>
      <c r="H88" s="44">
        <v>41788</v>
      </c>
      <c r="I88" s="44">
        <v>41788</v>
      </c>
      <c r="J88" s="100">
        <v>700</v>
      </c>
      <c r="K88" s="7" t="str">
        <f t="shared" si="2"/>
        <v>DOWNLOAD</v>
      </c>
      <c r="L88" s="116" t="s">
        <v>1605</v>
      </c>
      <c r="M88" s="34"/>
    </row>
    <row r="89" spans="1:13" ht="30" customHeight="1">
      <c r="A89" s="43">
        <f t="shared" si="3"/>
        <v>87</v>
      </c>
      <c r="B89" s="43">
        <v>4338</v>
      </c>
      <c r="C89" s="44">
        <v>41757</v>
      </c>
      <c r="D89" s="55" t="s">
        <v>1269</v>
      </c>
      <c r="E89" s="55" t="s">
        <v>1640</v>
      </c>
      <c r="F89" s="45" t="s">
        <v>627</v>
      </c>
      <c r="G89" s="24" t="s">
        <v>646</v>
      </c>
      <c r="H89" s="44">
        <v>41789</v>
      </c>
      <c r="I89" s="44">
        <v>41789</v>
      </c>
      <c r="J89" s="100">
        <v>700</v>
      </c>
      <c r="K89" s="7" t="str">
        <f t="shared" si="2"/>
        <v>DOWNLOAD</v>
      </c>
      <c r="L89" s="116" t="s">
        <v>1605</v>
      </c>
      <c r="M89" s="34"/>
    </row>
    <row r="90" spans="1:13" ht="30" customHeight="1">
      <c r="A90" s="43">
        <f t="shared" si="3"/>
        <v>88</v>
      </c>
      <c r="B90" s="43">
        <v>4402</v>
      </c>
      <c r="C90" s="44">
        <v>41758</v>
      </c>
      <c r="D90" s="55" t="s">
        <v>1269</v>
      </c>
      <c r="E90" s="55" t="s">
        <v>1640</v>
      </c>
      <c r="F90" s="45" t="s">
        <v>627</v>
      </c>
      <c r="G90" s="24" t="s">
        <v>646</v>
      </c>
      <c r="H90" s="44">
        <v>41781</v>
      </c>
      <c r="I90" s="44">
        <v>41781</v>
      </c>
      <c r="J90" s="100">
        <v>700</v>
      </c>
      <c r="K90" s="7" t="str">
        <f t="shared" si="2"/>
        <v>DOWNLOAD</v>
      </c>
      <c r="L90" s="116" t="s">
        <v>1605</v>
      </c>
      <c r="M90" s="34"/>
    </row>
    <row r="91" spans="1:13" ht="30" customHeight="1">
      <c r="A91" s="43">
        <f t="shared" si="3"/>
        <v>89</v>
      </c>
      <c r="B91" s="43">
        <v>4253</v>
      </c>
      <c r="C91" s="44">
        <v>41752</v>
      </c>
      <c r="D91" s="55" t="s">
        <v>1267</v>
      </c>
      <c r="E91" s="55" t="s">
        <v>1060</v>
      </c>
      <c r="F91" s="45" t="s">
        <v>688</v>
      </c>
      <c r="G91" s="24" t="s">
        <v>689</v>
      </c>
      <c r="H91" s="44">
        <v>41774</v>
      </c>
      <c r="I91" s="44">
        <v>41788</v>
      </c>
      <c r="J91" s="100">
        <v>2800</v>
      </c>
      <c r="K91" s="7" t="str">
        <f t="shared" si="2"/>
        <v>DOWNLOAD</v>
      </c>
      <c r="L91" s="116" t="s">
        <v>1605</v>
      </c>
      <c r="M91" s="34"/>
    </row>
    <row r="92" ht="13.5">
      <c r="F92" s="52"/>
    </row>
    <row r="93" ht="13.5">
      <c r="F93" s="52"/>
    </row>
    <row r="94" ht="13.5">
      <c r="F94" s="52"/>
    </row>
    <row r="95" ht="13.5">
      <c r="F95" s="52"/>
    </row>
    <row r="96" ht="13.5">
      <c r="F96" s="52"/>
    </row>
    <row r="97" ht="13.5">
      <c r="F97" s="52"/>
    </row>
    <row r="98" ht="13.5">
      <c r="F98" s="52"/>
    </row>
    <row r="99" ht="13.5">
      <c r="F99" s="52"/>
    </row>
    <row r="100" ht="13.5">
      <c r="F100" s="52"/>
    </row>
    <row r="101" ht="13.5">
      <c r="F101" s="52"/>
    </row>
    <row r="102" ht="13.5">
      <c r="F102" s="52"/>
    </row>
    <row r="103" ht="13.5">
      <c r="F103" s="52"/>
    </row>
    <row r="104" ht="13.5">
      <c r="F104" s="52"/>
    </row>
    <row r="105" ht="13.5">
      <c r="F105" s="52"/>
    </row>
    <row r="106" ht="13.5">
      <c r="F106" s="52"/>
    </row>
    <row r="107" ht="13.5">
      <c r="F107" s="52"/>
    </row>
    <row r="108" ht="13.5">
      <c r="F108" s="52"/>
    </row>
    <row r="109" ht="13.5">
      <c r="F109" s="52"/>
    </row>
    <row r="110" ht="13.5">
      <c r="F110" s="52"/>
    </row>
    <row r="111" ht="13.5">
      <c r="F111" s="52"/>
    </row>
    <row r="112" ht="13.5">
      <c r="F112" s="52"/>
    </row>
    <row r="113" ht="13.5">
      <c r="F113" s="52"/>
    </row>
    <row r="114" ht="13.5">
      <c r="F114" s="52"/>
    </row>
    <row r="115" ht="13.5">
      <c r="F115" s="52"/>
    </row>
    <row r="116" ht="13.5">
      <c r="F116" s="52"/>
    </row>
    <row r="117" ht="13.5">
      <c r="F117" s="52"/>
    </row>
    <row r="118" ht="13.5">
      <c r="F118" s="52"/>
    </row>
    <row r="119" ht="13.5">
      <c r="F119" s="52"/>
    </row>
    <row r="120" ht="13.5">
      <c r="F120" s="52"/>
    </row>
    <row r="121" ht="13.5">
      <c r="F121" s="52"/>
    </row>
    <row r="122" ht="13.5">
      <c r="F122" s="52"/>
    </row>
    <row r="123" ht="13.5">
      <c r="F123" s="52"/>
    </row>
    <row r="124" ht="13.5">
      <c r="F124" s="52"/>
    </row>
    <row r="125" ht="13.5">
      <c r="F125" s="52"/>
    </row>
    <row r="126" ht="13.5">
      <c r="F126" s="52"/>
    </row>
    <row r="127" ht="13.5">
      <c r="F127" s="52"/>
    </row>
    <row r="128" ht="13.5">
      <c r="F128" s="52"/>
    </row>
    <row r="129" ht="13.5">
      <c r="F129" s="52"/>
    </row>
    <row r="130" ht="13.5">
      <c r="F130" s="52"/>
    </row>
    <row r="131" ht="13.5">
      <c r="F131" s="52"/>
    </row>
    <row r="132" ht="13.5">
      <c r="F132" s="52"/>
    </row>
    <row r="133" ht="13.5">
      <c r="F133" s="52"/>
    </row>
    <row r="134" ht="13.5">
      <c r="F134" s="52"/>
    </row>
    <row r="135" ht="13.5">
      <c r="F135" s="52"/>
    </row>
    <row r="136" ht="13.5">
      <c r="F136" s="52"/>
    </row>
    <row r="137" ht="13.5">
      <c r="F137" s="52"/>
    </row>
    <row r="138" ht="13.5">
      <c r="F138" s="52"/>
    </row>
    <row r="139" ht="13.5">
      <c r="F139" s="52"/>
    </row>
    <row r="140" ht="13.5">
      <c r="F140" s="52"/>
    </row>
    <row r="141" ht="13.5">
      <c r="F141" s="52"/>
    </row>
    <row r="142" ht="13.5">
      <c r="F142" s="52"/>
    </row>
    <row r="143" ht="13.5">
      <c r="F143" s="52"/>
    </row>
    <row r="144" ht="13.5">
      <c r="F144" s="52"/>
    </row>
    <row r="145" ht="13.5">
      <c r="F145" s="52"/>
    </row>
    <row r="146" ht="13.5">
      <c r="F146" s="52"/>
    </row>
    <row r="147" ht="13.5">
      <c r="F147" s="52"/>
    </row>
    <row r="148" ht="13.5">
      <c r="F148" s="52"/>
    </row>
    <row r="149" ht="13.5">
      <c r="F149" s="52"/>
    </row>
    <row r="150" ht="13.5">
      <c r="F150" s="52"/>
    </row>
    <row r="151" ht="13.5">
      <c r="F151" s="52"/>
    </row>
    <row r="152" ht="13.5">
      <c r="F152" s="52"/>
    </row>
    <row r="153" ht="13.5">
      <c r="F153" s="52"/>
    </row>
    <row r="154" ht="13.5">
      <c r="F154" s="52"/>
    </row>
    <row r="155" ht="13.5">
      <c r="F155" s="52"/>
    </row>
    <row r="156" ht="13.5">
      <c r="F156" s="52"/>
    </row>
    <row r="157" ht="13.5">
      <c r="F157" s="52"/>
    </row>
    <row r="158" ht="13.5">
      <c r="F158" s="52"/>
    </row>
    <row r="159" ht="13.5">
      <c r="F159" s="52"/>
    </row>
    <row r="160" ht="13.5">
      <c r="F160" s="52"/>
    </row>
    <row r="161" ht="13.5">
      <c r="F161" s="52"/>
    </row>
    <row r="162" ht="13.5">
      <c r="F162" s="52"/>
    </row>
    <row r="163" ht="13.5">
      <c r="F163" s="52"/>
    </row>
    <row r="164" ht="13.5">
      <c r="F164" s="52"/>
    </row>
    <row r="165" ht="13.5">
      <c r="F165" s="52"/>
    </row>
    <row r="166" ht="13.5">
      <c r="F166" s="52"/>
    </row>
    <row r="167" ht="13.5">
      <c r="F167" s="52"/>
    </row>
    <row r="168" ht="13.5">
      <c r="F168" s="52"/>
    </row>
    <row r="169" ht="13.5">
      <c r="F169" s="52"/>
    </row>
    <row r="170" ht="13.5">
      <c r="F170" s="52"/>
    </row>
    <row r="171" ht="13.5">
      <c r="F171" s="52"/>
    </row>
    <row r="172" ht="13.5">
      <c r="F172" s="52"/>
    </row>
    <row r="173" ht="13.5">
      <c r="F173" s="52"/>
    </row>
    <row r="174" ht="13.5">
      <c r="F174" s="52"/>
    </row>
    <row r="175" ht="13.5">
      <c r="F175" s="52"/>
    </row>
    <row r="176" ht="13.5">
      <c r="F176" s="52"/>
    </row>
    <row r="177" ht="13.5">
      <c r="F177" s="52"/>
    </row>
    <row r="178" ht="13.5">
      <c r="F178" s="52"/>
    </row>
    <row r="179" ht="13.5">
      <c r="F179" s="52"/>
    </row>
    <row r="180" ht="13.5">
      <c r="F180" s="52"/>
    </row>
    <row r="181" ht="13.5">
      <c r="F181" s="52"/>
    </row>
    <row r="182" ht="13.5">
      <c r="F182" s="52"/>
    </row>
    <row r="183" ht="13.5">
      <c r="F183" s="52"/>
    </row>
    <row r="184" ht="13.5">
      <c r="F184" s="52"/>
    </row>
    <row r="185" ht="13.5">
      <c r="F185" s="52"/>
    </row>
    <row r="186" ht="13.5">
      <c r="F186" s="52"/>
    </row>
    <row r="187" ht="13.5">
      <c r="F187" s="52"/>
    </row>
    <row r="188" ht="13.5">
      <c r="F188" s="52"/>
    </row>
    <row r="189" ht="13.5">
      <c r="F189" s="52"/>
    </row>
    <row r="190" ht="13.5">
      <c r="F190" s="52"/>
    </row>
    <row r="191" ht="13.5">
      <c r="F191" s="52"/>
    </row>
    <row r="192" ht="13.5">
      <c r="F192" s="52"/>
    </row>
    <row r="193" ht="13.5">
      <c r="F193" s="52"/>
    </row>
    <row r="194" ht="13.5">
      <c r="F194" s="52"/>
    </row>
    <row r="195" ht="13.5">
      <c r="F195" s="52"/>
    </row>
    <row r="196" ht="13.5">
      <c r="F196" s="52"/>
    </row>
    <row r="197" ht="13.5">
      <c r="F197" s="52"/>
    </row>
    <row r="198" ht="13.5">
      <c r="F198" s="52"/>
    </row>
    <row r="199" ht="13.5">
      <c r="F199" s="52"/>
    </row>
    <row r="200" ht="13.5">
      <c r="F200" s="52"/>
    </row>
    <row r="201" ht="13.5">
      <c r="F201" s="52"/>
    </row>
    <row r="202" ht="13.5">
      <c r="F202" s="52"/>
    </row>
    <row r="203" ht="13.5">
      <c r="F203" s="52"/>
    </row>
    <row r="204" ht="13.5">
      <c r="F204" s="52"/>
    </row>
    <row r="205" ht="13.5">
      <c r="F205" s="52"/>
    </row>
    <row r="206" ht="13.5">
      <c r="F206" s="52"/>
    </row>
    <row r="207" ht="13.5">
      <c r="F207" s="52"/>
    </row>
    <row r="208" ht="13.5">
      <c r="F208" s="52"/>
    </row>
    <row r="209" ht="13.5">
      <c r="F209" s="52"/>
    </row>
    <row r="210" ht="13.5">
      <c r="F210" s="52"/>
    </row>
    <row r="211" ht="13.5">
      <c r="F211" s="52"/>
    </row>
    <row r="212" ht="13.5">
      <c r="F212" s="52"/>
    </row>
    <row r="213" ht="13.5">
      <c r="F213" s="52"/>
    </row>
    <row r="214" ht="13.5">
      <c r="F214" s="52"/>
    </row>
    <row r="215" ht="13.5">
      <c r="F215" s="52"/>
    </row>
    <row r="216" ht="13.5">
      <c r="F216" s="52"/>
    </row>
    <row r="217" ht="13.5">
      <c r="F217" s="52"/>
    </row>
    <row r="218" ht="13.5">
      <c r="F218" s="52"/>
    </row>
    <row r="219" ht="13.5">
      <c r="F219" s="52"/>
    </row>
    <row r="220" ht="13.5">
      <c r="F220" s="52"/>
    </row>
    <row r="221" ht="13.5">
      <c r="F221" s="52"/>
    </row>
    <row r="222" ht="13.5">
      <c r="F222" s="52"/>
    </row>
    <row r="223" ht="13.5">
      <c r="F223" s="52"/>
    </row>
    <row r="224" ht="13.5">
      <c r="F224" s="52"/>
    </row>
    <row r="225" ht="13.5">
      <c r="F225" s="52"/>
    </row>
    <row r="226" ht="13.5">
      <c r="F226" s="52"/>
    </row>
    <row r="227" ht="13.5">
      <c r="F227" s="52"/>
    </row>
    <row r="228" ht="13.5">
      <c r="F228" s="52"/>
    </row>
    <row r="229" ht="13.5">
      <c r="F229" s="52"/>
    </row>
    <row r="230" ht="13.5">
      <c r="F230" s="52"/>
    </row>
    <row r="231" ht="13.5">
      <c r="F231" s="52"/>
    </row>
    <row r="232" ht="13.5">
      <c r="F232" s="52"/>
    </row>
    <row r="233" ht="13.5">
      <c r="F233" s="52"/>
    </row>
    <row r="234" ht="13.5">
      <c r="F234" s="52"/>
    </row>
    <row r="235" ht="13.5">
      <c r="F235" s="52"/>
    </row>
    <row r="236" ht="13.5">
      <c r="F236" s="52"/>
    </row>
    <row r="237" ht="13.5">
      <c r="F237" s="52"/>
    </row>
    <row r="238" ht="13.5">
      <c r="F238" s="52"/>
    </row>
    <row r="239" ht="13.5">
      <c r="F239" s="52"/>
    </row>
    <row r="240" ht="13.5">
      <c r="F240" s="52"/>
    </row>
    <row r="241" ht="13.5">
      <c r="F241" s="52"/>
    </row>
    <row r="242" ht="13.5">
      <c r="F242" s="52"/>
    </row>
    <row r="243" ht="13.5">
      <c r="F243" s="52"/>
    </row>
    <row r="244" ht="13.5">
      <c r="F244" s="52"/>
    </row>
    <row r="245" ht="13.5">
      <c r="F245" s="52"/>
    </row>
    <row r="246" ht="13.5">
      <c r="F246" s="52"/>
    </row>
    <row r="247" ht="13.5">
      <c r="F247" s="52"/>
    </row>
    <row r="248" ht="13.5">
      <c r="F248" s="52"/>
    </row>
    <row r="249" ht="13.5">
      <c r="F249" s="52"/>
    </row>
    <row r="250" ht="13.5">
      <c r="F250" s="52"/>
    </row>
    <row r="251" ht="13.5">
      <c r="F251" s="52"/>
    </row>
    <row r="252" ht="13.5">
      <c r="F252" s="52"/>
    </row>
    <row r="253" ht="13.5">
      <c r="F253" s="52"/>
    </row>
    <row r="254" ht="13.5">
      <c r="F254" s="52"/>
    </row>
    <row r="255" ht="13.5">
      <c r="F255" s="52"/>
    </row>
    <row r="256" ht="13.5">
      <c r="F256" s="52"/>
    </row>
    <row r="257" ht="13.5">
      <c r="F257" s="52"/>
    </row>
    <row r="258" ht="13.5">
      <c r="F258" s="52"/>
    </row>
    <row r="259" ht="13.5">
      <c r="F259" s="52"/>
    </row>
    <row r="260" ht="13.5">
      <c r="F260" s="52"/>
    </row>
    <row r="261" ht="13.5">
      <c r="F261" s="52"/>
    </row>
    <row r="262" ht="13.5">
      <c r="F262" s="52"/>
    </row>
    <row r="263" ht="13.5">
      <c r="F263" s="52"/>
    </row>
    <row r="264" ht="13.5">
      <c r="F264" s="52"/>
    </row>
    <row r="265" ht="13.5">
      <c r="F265" s="52"/>
    </row>
    <row r="266" ht="13.5">
      <c r="F266" s="52"/>
    </row>
    <row r="267" ht="13.5">
      <c r="F267" s="52"/>
    </row>
    <row r="268" ht="13.5">
      <c r="F268" s="52"/>
    </row>
    <row r="269" ht="13.5">
      <c r="F269" s="52"/>
    </row>
    <row r="270" ht="13.5">
      <c r="F270" s="52"/>
    </row>
    <row r="271" ht="13.5">
      <c r="F271" s="52"/>
    </row>
    <row r="272" ht="13.5">
      <c r="F272" s="52"/>
    </row>
    <row r="273" ht="13.5">
      <c r="F273" s="52"/>
    </row>
    <row r="274" ht="13.5">
      <c r="F274" s="52"/>
    </row>
    <row r="275" ht="13.5">
      <c r="F275" s="52"/>
    </row>
    <row r="276" ht="13.5">
      <c r="F276" s="52"/>
    </row>
    <row r="277" ht="13.5">
      <c r="F277" s="52"/>
    </row>
    <row r="278" ht="13.5">
      <c r="F278" s="52"/>
    </row>
    <row r="279" ht="13.5">
      <c r="F279" s="52"/>
    </row>
    <row r="280" ht="13.5">
      <c r="F280" s="52"/>
    </row>
    <row r="281" ht="13.5">
      <c r="F281" s="52"/>
    </row>
    <row r="282" ht="13.5">
      <c r="F282" s="52"/>
    </row>
    <row r="283" ht="13.5">
      <c r="F283" s="52"/>
    </row>
    <row r="284" ht="13.5">
      <c r="F284" s="52"/>
    </row>
    <row r="285" ht="13.5">
      <c r="F285" s="52"/>
    </row>
    <row r="286" ht="13.5">
      <c r="F286" s="52"/>
    </row>
    <row r="287" ht="13.5">
      <c r="F287" s="52"/>
    </row>
    <row r="288" ht="13.5">
      <c r="F288" s="52"/>
    </row>
    <row r="289" ht="13.5">
      <c r="F289" s="52"/>
    </row>
    <row r="290" ht="13.5">
      <c r="F290" s="52"/>
    </row>
    <row r="291" ht="13.5">
      <c r="F291" s="52"/>
    </row>
    <row r="292" ht="13.5">
      <c r="F292" s="52"/>
    </row>
    <row r="293" ht="13.5">
      <c r="F293" s="52"/>
    </row>
    <row r="294" ht="13.5">
      <c r="F294" s="52"/>
    </row>
    <row r="295" ht="13.5">
      <c r="F295" s="52"/>
    </row>
    <row r="296" ht="13.5">
      <c r="F296" s="52"/>
    </row>
    <row r="297" ht="13.5">
      <c r="F297" s="52"/>
    </row>
    <row r="298" ht="13.5">
      <c r="F298" s="52"/>
    </row>
    <row r="299" ht="13.5">
      <c r="F299" s="52"/>
    </row>
    <row r="300" ht="13.5">
      <c r="F300" s="52"/>
    </row>
    <row r="301" ht="13.5">
      <c r="F301" s="52"/>
    </row>
    <row r="302" ht="13.5">
      <c r="F302" s="52"/>
    </row>
    <row r="303" ht="13.5">
      <c r="F303" s="52"/>
    </row>
    <row r="304" ht="13.5">
      <c r="F304" s="52"/>
    </row>
    <row r="305" ht="13.5">
      <c r="F305" s="52"/>
    </row>
    <row r="306" ht="13.5">
      <c r="F306" s="52"/>
    </row>
    <row r="307" ht="13.5">
      <c r="F307" s="52"/>
    </row>
    <row r="308" ht="13.5">
      <c r="F308" s="52"/>
    </row>
    <row r="309" ht="13.5">
      <c r="F309" s="52"/>
    </row>
    <row r="310" ht="13.5">
      <c r="F310" s="52"/>
    </row>
    <row r="311" ht="13.5">
      <c r="F311" s="52"/>
    </row>
    <row r="312" ht="13.5">
      <c r="F312" s="52"/>
    </row>
    <row r="313" ht="13.5">
      <c r="F313" s="52"/>
    </row>
    <row r="314" ht="13.5">
      <c r="F314" s="52"/>
    </row>
    <row r="315" ht="13.5">
      <c r="F315" s="52"/>
    </row>
    <row r="316" ht="13.5">
      <c r="F316" s="52"/>
    </row>
    <row r="317" ht="13.5">
      <c r="F317" s="52"/>
    </row>
    <row r="318" ht="13.5">
      <c r="F318" s="52"/>
    </row>
    <row r="319" ht="13.5">
      <c r="F319" s="52"/>
    </row>
    <row r="320" ht="13.5">
      <c r="F320" s="52"/>
    </row>
    <row r="321" ht="13.5">
      <c r="F321" s="52"/>
    </row>
    <row r="322" ht="13.5">
      <c r="F322" s="52"/>
    </row>
    <row r="323" ht="13.5">
      <c r="F323" s="52"/>
    </row>
    <row r="324" ht="13.5">
      <c r="F324" s="52"/>
    </row>
    <row r="325" ht="13.5">
      <c r="F325" s="52"/>
    </row>
    <row r="326" ht="13.5">
      <c r="F326" s="52"/>
    </row>
    <row r="327" ht="13.5">
      <c r="F327" s="52"/>
    </row>
    <row r="328" ht="13.5">
      <c r="F328" s="52"/>
    </row>
    <row r="329" ht="13.5">
      <c r="F329" s="52"/>
    </row>
    <row r="330" ht="13.5">
      <c r="F330" s="52"/>
    </row>
    <row r="331" ht="13.5">
      <c r="F331" s="52"/>
    </row>
    <row r="332" ht="13.5">
      <c r="F332" s="52"/>
    </row>
    <row r="333" ht="13.5">
      <c r="F333" s="52"/>
    </row>
    <row r="334" ht="13.5">
      <c r="F334" s="52"/>
    </row>
    <row r="335" ht="13.5">
      <c r="F335" s="52"/>
    </row>
    <row r="336" ht="13.5">
      <c r="F336" s="52"/>
    </row>
    <row r="337" ht="13.5">
      <c r="F337" s="52"/>
    </row>
    <row r="338" ht="13.5">
      <c r="F338" s="52"/>
    </row>
    <row r="339" ht="13.5">
      <c r="F339" s="52"/>
    </row>
    <row r="340" ht="13.5">
      <c r="F340" s="52"/>
    </row>
    <row r="341" ht="13.5">
      <c r="F341" s="52"/>
    </row>
    <row r="342" ht="13.5">
      <c r="F342" s="52"/>
    </row>
    <row r="343" ht="13.5">
      <c r="F343" s="52"/>
    </row>
    <row r="344" ht="13.5">
      <c r="F344" s="52"/>
    </row>
    <row r="345" ht="13.5">
      <c r="F345" s="52"/>
    </row>
    <row r="346" ht="13.5">
      <c r="F346" s="52"/>
    </row>
    <row r="347" ht="13.5">
      <c r="F347" s="52"/>
    </row>
    <row r="348" ht="13.5">
      <c r="F348" s="52"/>
    </row>
    <row r="349" ht="13.5">
      <c r="F349" s="52"/>
    </row>
    <row r="350" ht="13.5">
      <c r="F350" s="52"/>
    </row>
    <row r="351" ht="13.5">
      <c r="F351" s="52"/>
    </row>
    <row r="352" ht="13.5">
      <c r="F352" s="52"/>
    </row>
    <row r="353" ht="13.5">
      <c r="F353" s="52"/>
    </row>
    <row r="354" ht="13.5">
      <c r="F354" s="52"/>
    </row>
    <row r="355" ht="13.5">
      <c r="F355" s="52"/>
    </row>
    <row r="356" ht="13.5">
      <c r="F356" s="52"/>
    </row>
    <row r="357" ht="13.5">
      <c r="F357" s="52"/>
    </row>
    <row r="358" ht="13.5">
      <c r="F358" s="52"/>
    </row>
    <row r="359" ht="13.5">
      <c r="F359" s="52"/>
    </row>
    <row r="360" ht="13.5">
      <c r="F360" s="52"/>
    </row>
  </sheetData>
  <sheetProtection/>
  <mergeCells count="1">
    <mergeCell ref="A1:M1"/>
  </mergeCells>
  <hyperlinks>
    <hyperlink ref="L3" r:id="rId1" display="CV"/>
    <hyperlink ref="L4:L91" r:id="rId2" display="CV"/>
  </hyperlink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292"/>
  <sheetViews>
    <sheetView workbookViewId="0" topLeftCell="A1">
      <selection activeCell="L2" sqref="L1:L65536"/>
    </sheetView>
  </sheetViews>
  <sheetFormatPr defaultColWidth="8.8515625" defaultRowHeight="15"/>
  <cols>
    <col min="1" max="1" width="4.140625" style="0" bestFit="1" customWidth="1"/>
    <col min="2" max="2" width="7.140625" style="0" bestFit="1" customWidth="1"/>
    <col min="3" max="3" width="15.140625" style="0" bestFit="1" customWidth="1"/>
    <col min="4" max="4" width="16.421875" style="0" bestFit="1" customWidth="1"/>
    <col min="5" max="5" width="17.421875" style="0" bestFit="1" customWidth="1"/>
    <col min="6" max="6" width="18.7109375" style="0" bestFit="1" customWidth="1"/>
    <col min="7" max="7" width="24.8515625" style="0" customWidth="1"/>
    <col min="8" max="8" width="11.28125" style="0" bestFit="1" customWidth="1"/>
    <col min="9" max="9" width="9.28125" style="0" bestFit="1" customWidth="1"/>
    <col min="10" max="10" width="14.7109375" style="0" bestFit="1" customWidth="1"/>
    <col min="11" max="11" width="17.28125" style="0" bestFit="1" customWidth="1"/>
    <col min="12" max="12" width="3.28125" style="0" bestFit="1" customWidth="1"/>
    <col min="13" max="13" width="41.140625" style="0" bestFit="1" customWidth="1"/>
  </cols>
  <sheetData>
    <row r="1" spans="1:13" ht="19.5">
      <c r="A1" s="121" t="s">
        <v>1306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30.75" customHeight="1">
      <c r="A2" s="64" t="s">
        <v>5</v>
      </c>
      <c r="B2" s="65" t="s">
        <v>1298</v>
      </c>
      <c r="C2" s="65" t="s">
        <v>1303</v>
      </c>
      <c r="D2" s="64" t="s">
        <v>0</v>
      </c>
      <c r="E2" s="64" t="s">
        <v>1</v>
      </c>
      <c r="F2" s="65" t="s">
        <v>1349</v>
      </c>
      <c r="G2" s="65" t="s">
        <v>35</v>
      </c>
      <c r="H2" s="65" t="s">
        <v>1301</v>
      </c>
      <c r="I2" s="65" t="s">
        <v>1302</v>
      </c>
      <c r="J2" s="65" t="s">
        <v>33</v>
      </c>
      <c r="K2" s="65" t="s">
        <v>34</v>
      </c>
      <c r="L2" s="65" t="s">
        <v>1605</v>
      </c>
      <c r="M2" s="65" t="s">
        <v>43</v>
      </c>
    </row>
    <row r="3" spans="1:13" ht="30" customHeight="1">
      <c r="A3" s="53">
        <v>1</v>
      </c>
      <c r="B3" s="53">
        <v>4946</v>
      </c>
      <c r="C3" s="68">
        <v>41774</v>
      </c>
      <c r="D3" s="73" t="s">
        <v>1236</v>
      </c>
      <c r="E3" s="73" t="s">
        <v>46</v>
      </c>
      <c r="F3" s="70" t="s">
        <v>673</v>
      </c>
      <c r="G3" s="74" t="s">
        <v>670</v>
      </c>
      <c r="H3" s="68">
        <v>41780</v>
      </c>
      <c r="I3" s="68">
        <v>41780</v>
      </c>
      <c r="J3" s="102">
        <v>100</v>
      </c>
      <c r="K3" s="7" t="str">
        <f>HYPERLINK(CONCATENATE("http://trasparenza.cefpas.it/wp-content/uploads/2014/LETTERE_DOCENTI/2014/maggio/",B3,"_",D3,"_",LEFT(E3,1),".pdf"),"DOWNLOAD")</f>
        <v>DOWNLOAD</v>
      </c>
      <c r="L3" s="116" t="s">
        <v>1605</v>
      </c>
      <c r="M3" s="72"/>
    </row>
    <row r="4" spans="1:13" ht="30" customHeight="1">
      <c r="A4" s="53">
        <f>SUM(A3+1)</f>
        <v>2</v>
      </c>
      <c r="B4" s="53">
        <v>4947</v>
      </c>
      <c r="C4" s="68">
        <v>41774</v>
      </c>
      <c r="D4" s="73" t="s">
        <v>1222</v>
      </c>
      <c r="E4" s="73" t="s">
        <v>1238</v>
      </c>
      <c r="F4" s="70" t="s">
        <v>674</v>
      </c>
      <c r="G4" s="74" t="s">
        <v>670</v>
      </c>
      <c r="H4" s="68">
        <v>41780</v>
      </c>
      <c r="I4" s="68">
        <v>41780</v>
      </c>
      <c r="J4" s="102">
        <v>100</v>
      </c>
      <c r="K4" s="7" t="str">
        <f aca="true" t="shared" si="0" ref="K4:K67">HYPERLINK(CONCATENATE("http://trasparenza.cefpas.it/wp-content/uploads/2014/LETTERE_DOCENTI/2014/maggio/",B4,"_",D4,"_",LEFT(E4,1),".pdf"),"DOWNLOAD")</f>
        <v>DOWNLOAD</v>
      </c>
      <c r="L4" s="116" t="s">
        <v>1605</v>
      </c>
      <c r="M4" s="72"/>
    </row>
    <row r="5" spans="1:13" ht="30" customHeight="1">
      <c r="A5" s="53">
        <f aca="true" t="shared" si="1" ref="A5:A68">SUM(A4+1)</f>
        <v>3</v>
      </c>
      <c r="B5" s="53">
        <v>4952</v>
      </c>
      <c r="C5" s="68">
        <v>41774</v>
      </c>
      <c r="D5" s="73" t="s">
        <v>1222</v>
      </c>
      <c r="E5" s="73" t="s">
        <v>1238</v>
      </c>
      <c r="F5" s="70" t="s">
        <v>674</v>
      </c>
      <c r="G5" s="74" t="s">
        <v>670</v>
      </c>
      <c r="H5" s="68">
        <v>41781</v>
      </c>
      <c r="I5" s="68">
        <v>41781</v>
      </c>
      <c r="J5" s="102">
        <v>100</v>
      </c>
      <c r="K5" s="7" t="str">
        <f t="shared" si="0"/>
        <v>DOWNLOAD</v>
      </c>
      <c r="L5" s="116" t="s">
        <v>1605</v>
      </c>
      <c r="M5" s="72"/>
    </row>
    <row r="6" spans="1:13" ht="30" customHeight="1">
      <c r="A6" s="53">
        <f t="shared" si="1"/>
        <v>4</v>
      </c>
      <c r="B6" s="53">
        <v>5111</v>
      </c>
      <c r="C6" s="68">
        <v>41779</v>
      </c>
      <c r="D6" s="69" t="s">
        <v>1222</v>
      </c>
      <c r="E6" s="69" t="s">
        <v>1238</v>
      </c>
      <c r="F6" s="70" t="s">
        <v>674</v>
      </c>
      <c r="G6" s="74" t="s">
        <v>612</v>
      </c>
      <c r="H6" s="68">
        <v>41786</v>
      </c>
      <c r="I6" s="68">
        <v>41786</v>
      </c>
      <c r="J6" s="102">
        <v>100</v>
      </c>
      <c r="K6" s="7" t="str">
        <f t="shared" si="0"/>
        <v>DOWNLOAD</v>
      </c>
      <c r="L6" s="116" t="s">
        <v>1605</v>
      </c>
      <c r="M6" s="72"/>
    </row>
    <row r="7" spans="1:13" ht="30" customHeight="1">
      <c r="A7" s="53">
        <f t="shared" si="1"/>
        <v>5</v>
      </c>
      <c r="B7" s="53">
        <v>5418</v>
      </c>
      <c r="C7" s="68">
        <v>41788</v>
      </c>
      <c r="D7" s="69" t="s">
        <v>1222</v>
      </c>
      <c r="E7" s="69" t="s">
        <v>1238</v>
      </c>
      <c r="F7" s="70" t="s">
        <v>674</v>
      </c>
      <c r="G7" s="74" t="s">
        <v>739</v>
      </c>
      <c r="H7" s="68">
        <v>41796</v>
      </c>
      <c r="I7" s="68">
        <v>41796</v>
      </c>
      <c r="J7" s="102">
        <v>100</v>
      </c>
      <c r="K7" s="7" t="str">
        <f t="shared" si="0"/>
        <v>DOWNLOAD</v>
      </c>
      <c r="L7" s="116" t="s">
        <v>1605</v>
      </c>
      <c r="M7" s="72"/>
    </row>
    <row r="8" spans="1:13" ht="30" customHeight="1">
      <c r="A8" s="53">
        <f t="shared" si="1"/>
        <v>6</v>
      </c>
      <c r="B8" s="53">
        <v>5427</v>
      </c>
      <c r="C8" s="68">
        <v>41788</v>
      </c>
      <c r="D8" s="73" t="s">
        <v>1222</v>
      </c>
      <c r="E8" s="73" t="s">
        <v>1238</v>
      </c>
      <c r="F8" s="70" t="s">
        <v>674</v>
      </c>
      <c r="G8" s="74" t="s">
        <v>748</v>
      </c>
      <c r="H8" s="68">
        <v>41796</v>
      </c>
      <c r="I8" s="68">
        <v>41796</v>
      </c>
      <c r="J8" s="102">
        <v>100</v>
      </c>
      <c r="K8" s="7" t="str">
        <f t="shared" si="0"/>
        <v>DOWNLOAD</v>
      </c>
      <c r="L8" s="116" t="s">
        <v>1605</v>
      </c>
      <c r="M8" s="72"/>
    </row>
    <row r="9" spans="1:13" ht="30" customHeight="1">
      <c r="A9" s="53">
        <f t="shared" si="1"/>
        <v>7</v>
      </c>
      <c r="B9" s="53">
        <v>5435</v>
      </c>
      <c r="C9" s="68">
        <v>41789</v>
      </c>
      <c r="D9" s="69" t="s">
        <v>1222</v>
      </c>
      <c r="E9" s="69" t="s">
        <v>1238</v>
      </c>
      <c r="F9" s="70" t="s">
        <v>674</v>
      </c>
      <c r="G9" s="74" t="s">
        <v>752</v>
      </c>
      <c r="H9" s="68">
        <v>41800</v>
      </c>
      <c r="I9" s="68">
        <v>41800</v>
      </c>
      <c r="J9" s="102">
        <v>100</v>
      </c>
      <c r="K9" s="7" t="str">
        <f t="shared" si="0"/>
        <v>DOWNLOAD</v>
      </c>
      <c r="L9" s="116" t="s">
        <v>1605</v>
      </c>
      <c r="M9" s="72"/>
    </row>
    <row r="10" spans="1:13" ht="30" customHeight="1">
      <c r="A10" s="53">
        <f t="shared" si="1"/>
        <v>8</v>
      </c>
      <c r="B10" s="53">
        <v>4950</v>
      </c>
      <c r="C10" s="68">
        <v>41774</v>
      </c>
      <c r="D10" s="75" t="s">
        <v>1334</v>
      </c>
      <c r="E10" s="75" t="s">
        <v>310</v>
      </c>
      <c r="F10" s="70"/>
      <c r="G10" s="71" t="s">
        <v>1442</v>
      </c>
      <c r="H10" s="68">
        <v>41781</v>
      </c>
      <c r="I10" s="68">
        <v>41781</v>
      </c>
      <c r="J10" s="102">
        <v>100</v>
      </c>
      <c r="K10" s="7" t="str">
        <f t="shared" si="0"/>
        <v>DOWNLOAD</v>
      </c>
      <c r="L10" s="116" t="s">
        <v>1605</v>
      </c>
      <c r="M10" s="72"/>
    </row>
    <row r="11" spans="1:13" ht="30" customHeight="1">
      <c r="A11" s="53">
        <f t="shared" si="1"/>
        <v>9</v>
      </c>
      <c r="B11" s="53">
        <v>5425</v>
      </c>
      <c r="C11" s="68">
        <v>41788</v>
      </c>
      <c r="D11" s="73" t="s">
        <v>1239</v>
      </c>
      <c r="E11" s="73" t="s">
        <v>1641</v>
      </c>
      <c r="F11" s="70" t="s">
        <v>749</v>
      </c>
      <c r="G11" s="74" t="s">
        <v>746</v>
      </c>
      <c r="H11" s="68">
        <v>41795</v>
      </c>
      <c r="I11" s="68">
        <v>41795</v>
      </c>
      <c r="J11" s="102">
        <v>200</v>
      </c>
      <c r="K11" s="7" t="str">
        <f t="shared" si="0"/>
        <v>DOWNLOAD</v>
      </c>
      <c r="L11" s="116" t="s">
        <v>1605</v>
      </c>
      <c r="M11" s="72"/>
    </row>
    <row r="12" spans="1:13" ht="30" customHeight="1">
      <c r="A12" s="53">
        <f t="shared" si="1"/>
        <v>10</v>
      </c>
      <c r="B12" s="53">
        <v>4908</v>
      </c>
      <c r="C12" s="68">
        <v>41774</v>
      </c>
      <c r="D12" s="73" t="s">
        <v>1146</v>
      </c>
      <c r="E12" s="73" t="s">
        <v>18</v>
      </c>
      <c r="F12" s="70" t="s">
        <v>648</v>
      </c>
      <c r="G12" s="74" t="s">
        <v>649</v>
      </c>
      <c r="H12" s="68">
        <v>41783</v>
      </c>
      <c r="I12" s="68">
        <v>41783</v>
      </c>
      <c r="J12" s="102">
        <v>156</v>
      </c>
      <c r="K12" s="7" t="str">
        <f t="shared" si="0"/>
        <v>DOWNLOAD</v>
      </c>
      <c r="L12" s="116" t="s">
        <v>1605</v>
      </c>
      <c r="M12" s="72"/>
    </row>
    <row r="13" spans="1:13" ht="30" customHeight="1">
      <c r="A13" s="53">
        <f t="shared" si="1"/>
        <v>11</v>
      </c>
      <c r="B13" s="53">
        <v>5471</v>
      </c>
      <c r="C13" s="68">
        <v>41789</v>
      </c>
      <c r="D13" s="73" t="s">
        <v>381</v>
      </c>
      <c r="E13" s="73" t="s">
        <v>382</v>
      </c>
      <c r="F13" s="70" t="s">
        <v>787</v>
      </c>
      <c r="G13" s="74" t="s">
        <v>788</v>
      </c>
      <c r="H13" s="68">
        <v>41797</v>
      </c>
      <c r="I13" s="68">
        <v>41797</v>
      </c>
      <c r="J13" s="102">
        <v>312</v>
      </c>
      <c r="K13" s="7" t="str">
        <f t="shared" si="0"/>
        <v>DOWNLOAD</v>
      </c>
      <c r="L13" s="116" t="s">
        <v>1605</v>
      </c>
      <c r="M13" s="72"/>
    </row>
    <row r="14" spans="1:13" ht="30" customHeight="1">
      <c r="A14" s="53">
        <f t="shared" si="1"/>
        <v>12</v>
      </c>
      <c r="B14" s="53">
        <v>5415</v>
      </c>
      <c r="C14" s="68">
        <v>41788</v>
      </c>
      <c r="D14" s="73" t="s">
        <v>1224</v>
      </c>
      <c r="E14" s="73" t="s">
        <v>121</v>
      </c>
      <c r="F14" s="70" t="s">
        <v>796</v>
      </c>
      <c r="G14" s="74" t="s">
        <v>788</v>
      </c>
      <c r="H14" s="68">
        <v>41797</v>
      </c>
      <c r="I14" s="68">
        <v>41797</v>
      </c>
      <c r="J14" s="102">
        <v>312</v>
      </c>
      <c r="K14" s="7" t="str">
        <f t="shared" si="0"/>
        <v>DOWNLOAD</v>
      </c>
      <c r="L14" s="116" t="s">
        <v>1605</v>
      </c>
      <c r="M14" s="72"/>
    </row>
    <row r="15" spans="1:13" ht="30" customHeight="1">
      <c r="A15" s="53">
        <f t="shared" si="1"/>
        <v>13</v>
      </c>
      <c r="B15" s="53">
        <v>4959</v>
      </c>
      <c r="C15" s="68">
        <v>41774</v>
      </c>
      <c r="D15" s="75" t="s">
        <v>1337</v>
      </c>
      <c r="E15" s="75" t="s">
        <v>1642</v>
      </c>
      <c r="F15" s="84" t="s">
        <v>1595</v>
      </c>
      <c r="G15" s="71" t="s">
        <v>1442</v>
      </c>
      <c r="H15" s="68">
        <v>41781</v>
      </c>
      <c r="I15" s="68">
        <v>41781</v>
      </c>
      <c r="J15" s="102">
        <v>100</v>
      </c>
      <c r="K15" s="7" t="str">
        <f t="shared" si="0"/>
        <v>DOWNLOAD</v>
      </c>
      <c r="L15" s="116" t="s">
        <v>1605</v>
      </c>
      <c r="M15" s="72"/>
    </row>
    <row r="16" spans="1:13" ht="30" customHeight="1">
      <c r="A16" s="53">
        <f t="shared" si="1"/>
        <v>14</v>
      </c>
      <c r="B16" s="53">
        <v>5173</v>
      </c>
      <c r="C16" s="68">
        <v>41781</v>
      </c>
      <c r="D16" s="73" t="s">
        <v>207</v>
      </c>
      <c r="E16" s="73" t="s">
        <v>204</v>
      </c>
      <c r="F16" s="70" t="s">
        <v>490</v>
      </c>
      <c r="G16" s="74" t="s">
        <v>734</v>
      </c>
      <c r="H16" s="68">
        <v>41801</v>
      </c>
      <c r="I16" s="68">
        <v>41802</v>
      </c>
      <c r="J16" s="102">
        <v>1400</v>
      </c>
      <c r="K16" s="7" t="str">
        <f t="shared" si="0"/>
        <v>DOWNLOAD</v>
      </c>
      <c r="L16" s="116" t="s">
        <v>1605</v>
      </c>
      <c r="M16" s="72"/>
    </row>
    <row r="17" spans="1:13" ht="30" customHeight="1">
      <c r="A17" s="43">
        <f t="shared" si="1"/>
        <v>15</v>
      </c>
      <c r="B17" s="53">
        <v>5470</v>
      </c>
      <c r="C17" s="68">
        <v>41789</v>
      </c>
      <c r="D17" s="69" t="s">
        <v>45</v>
      </c>
      <c r="E17" s="69" t="s">
        <v>1643</v>
      </c>
      <c r="F17" s="79" t="s">
        <v>1554</v>
      </c>
      <c r="G17" s="71" t="s">
        <v>612</v>
      </c>
      <c r="H17" s="68">
        <v>41786</v>
      </c>
      <c r="I17" s="68">
        <v>41786</v>
      </c>
      <c r="J17" s="102">
        <v>0</v>
      </c>
      <c r="K17" s="7" t="str">
        <f t="shared" si="0"/>
        <v>DOWNLOAD</v>
      </c>
      <c r="L17" s="116" t="s">
        <v>1605</v>
      </c>
      <c r="M17" s="118" t="s">
        <v>241</v>
      </c>
    </row>
    <row r="18" spans="1:13" ht="30" customHeight="1">
      <c r="A18" s="43">
        <f t="shared" si="1"/>
        <v>16</v>
      </c>
      <c r="B18" s="53">
        <v>4490</v>
      </c>
      <c r="C18" s="68">
        <v>41764</v>
      </c>
      <c r="D18" s="69" t="s">
        <v>1331</v>
      </c>
      <c r="E18" s="69" t="s">
        <v>227</v>
      </c>
      <c r="F18" s="70" t="s">
        <v>1575</v>
      </c>
      <c r="G18" s="71" t="s">
        <v>1398</v>
      </c>
      <c r="H18" s="68">
        <v>41781</v>
      </c>
      <c r="I18" s="68">
        <v>41782</v>
      </c>
      <c r="J18" s="102">
        <v>0</v>
      </c>
      <c r="K18" s="7" t="str">
        <f t="shared" si="0"/>
        <v>DOWNLOAD</v>
      </c>
      <c r="L18" s="116" t="s">
        <v>1605</v>
      </c>
      <c r="M18" s="112" t="s">
        <v>1604</v>
      </c>
    </row>
    <row r="19" spans="1:13" ht="30" customHeight="1">
      <c r="A19" s="43">
        <f t="shared" si="1"/>
        <v>17</v>
      </c>
      <c r="B19" s="53">
        <v>4958</v>
      </c>
      <c r="C19" s="44">
        <v>41774</v>
      </c>
      <c r="D19" s="51" t="s">
        <v>1336</v>
      </c>
      <c r="E19" s="51" t="s">
        <v>1332</v>
      </c>
      <c r="F19" s="45" t="s">
        <v>1564</v>
      </c>
      <c r="G19" s="22" t="s">
        <v>1442</v>
      </c>
      <c r="H19" s="44">
        <v>41782</v>
      </c>
      <c r="I19" s="44">
        <v>41782</v>
      </c>
      <c r="J19" s="100">
        <v>100</v>
      </c>
      <c r="K19" s="7" t="str">
        <f t="shared" si="0"/>
        <v>DOWNLOAD</v>
      </c>
      <c r="L19" s="116" t="s">
        <v>1605</v>
      </c>
      <c r="M19" s="34"/>
    </row>
    <row r="20" spans="1:13" ht="30" customHeight="1">
      <c r="A20" s="43">
        <f t="shared" si="1"/>
        <v>18</v>
      </c>
      <c r="B20" s="43">
        <v>4945</v>
      </c>
      <c r="C20" s="44">
        <v>41774</v>
      </c>
      <c r="D20" s="51" t="s">
        <v>1333</v>
      </c>
      <c r="E20" s="55" t="s">
        <v>53</v>
      </c>
      <c r="F20" s="45" t="s">
        <v>672</v>
      </c>
      <c r="G20" s="22" t="s">
        <v>612</v>
      </c>
      <c r="H20" s="44">
        <v>41780</v>
      </c>
      <c r="I20" s="44">
        <v>41780</v>
      </c>
      <c r="J20" s="102">
        <v>100</v>
      </c>
      <c r="K20" s="7" t="str">
        <f t="shared" si="0"/>
        <v>DOWNLOAD</v>
      </c>
      <c r="L20" s="116" t="s">
        <v>1605</v>
      </c>
      <c r="M20" s="34"/>
    </row>
    <row r="21" spans="1:13" ht="30" customHeight="1">
      <c r="A21" s="43">
        <f t="shared" si="1"/>
        <v>19</v>
      </c>
      <c r="B21" s="53">
        <v>4948</v>
      </c>
      <c r="C21" s="44">
        <v>41774</v>
      </c>
      <c r="D21" s="51" t="s">
        <v>1663</v>
      </c>
      <c r="E21" s="51" t="s">
        <v>44</v>
      </c>
      <c r="F21" s="45" t="s">
        <v>1589</v>
      </c>
      <c r="G21" s="22" t="s">
        <v>1441</v>
      </c>
      <c r="H21" s="44">
        <v>41780</v>
      </c>
      <c r="I21" s="44">
        <v>41780</v>
      </c>
      <c r="J21" s="102">
        <v>100</v>
      </c>
      <c r="K21" s="7" t="str">
        <f t="shared" si="0"/>
        <v>DOWNLOAD</v>
      </c>
      <c r="L21" s="116" t="s">
        <v>1605</v>
      </c>
      <c r="M21" s="1"/>
    </row>
    <row r="22" spans="1:13" ht="30" customHeight="1">
      <c r="A22" s="43">
        <f t="shared" si="1"/>
        <v>20</v>
      </c>
      <c r="B22" s="43">
        <v>4586</v>
      </c>
      <c r="C22" s="44">
        <v>41766</v>
      </c>
      <c r="D22" s="55" t="s">
        <v>1226</v>
      </c>
      <c r="E22" s="55" t="s">
        <v>18</v>
      </c>
      <c r="F22" s="45" t="s">
        <v>622</v>
      </c>
      <c r="G22" s="24" t="s">
        <v>623</v>
      </c>
      <c r="H22" s="44">
        <v>41773</v>
      </c>
      <c r="I22" s="44">
        <v>41773</v>
      </c>
      <c r="J22" s="100">
        <v>800</v>
      </c>
      <c r="K22" s="7" t="str">
        <f t="shared" si="0"/>
        <v>DOWNLOAD</v>
      </c>
      <c r="L22" s="116" t="s">
        <v>1605</v>
      </c>
      <c r="M22" s="34"/>
    </row>
    <row r="23" spans="1:13" ht="30" customHeight="1">
      <c r="A23" s="43">
        <f t="shared" si="1"/>
        <v>21</v>
      </c>
      <c r="B23" s="53">
        <v>5052</v>
      </c>
      <c r="C23" s="44">
        <v>41778</v>
      </c>
      <c r="D23" s="55" t="s">
        <v>1226</v>
      </c>
      <c r="E23" s="55" t="s">
        <v>18</v>
      </c>
      <c r="F23" s="45" t="s">
        <v>622</v>
      </c>
      <c r="G23" s="24" t="s">
        <v>731</v>
      </c>
      <c r="H23" s="44">
        <v>41816</v>
      </c>
      <c r="I23" s="44">
        <v>41816</v>
      </c>
      <c r="J23" s="100">
        <v>800</v>
      </c>
      <c r="K23" s="7" t="str">
        <f t="shared" si="0"/>
        <v>DOWNLOAD</v>
      </c>
      <c r="L23" s="116" t="s">
        <v>1605</v>
      </c>
      <c r="M23" s="34"/>
    </row>
    <row r="24" spans="1:13" ht="30" customHeight="1">
      <c r="A24" s="43">
        <f t="shared" si="1"/>
        <v>22</v>
      </c>
      <c r="B24" s="53">
        <v>5185</v>
      </c>
      <c r="C24" s="44">
        <v>41781</v>
      </c>
      <c r="D24" s="14" t="s">
        <v>1644</v>
      </c>
      <c r="E24" s="14" t="s">
        <v>18</v>
      </c>
      <c r="F24" s="45" t="s">
        <v>622</v>
      </c>
      <c r="G24" s="24" t="s">
        <v>722</v>
      </c>
      <c r="H24" s="44">
        <v>41822</v>
      </c>
      <c r="I24" s="44">
        <v>41822</v>
      </c>
      <c r="J24" s="100">
        <v>800</v>
      </c>
      <c r="K24" s="7" t="str">
        <f t="shared" si="0"/>
        <v>DOWNLOAD</v>
      </c>
      <c r="L24" s="116" t="s">
        <v>1605</v>
      </c>
      <c r="M24" s="34"/>
    </row>
    <row r="25" spans="1:13" ht="30" customHeight="1">
      <c r="A25" s="43">
        <f t="shared" si="1"/>
        <v>23</v>
      </c>
      <c r="B25" s="53">
        <v>4956</v>
      </c>
      <c r="C25" s="44">
        <v>41774</v>
      </c>
      <c r="D25" s="55" t="s">
        <v>1227</v>
      </c>
      <c r="E25" s="55" t="s">
        <v>953</v>
      </c>
      <c r="F25" s="45" t="s">
        <v>679</v>
      </c>
      <c r="G25" s="24" t="s">
        <v>670</v>
      </c>
      <c r="H25" s="44">
        <v>41782</v>
      </c>
      <c r="I25" s="44">
        <v>41782</v>
      </c>
      <c r="J25" s="100">
        <v>100</v>
      </c>
      <c r="K25" s="7" t="str">
        <f t="shared" si="0"/>
        <v>DOWNLOAD</v>
      </c>
      <c r="L25" s="116" t="s">
        <v>1605</v>
      </c>
      <c r="M25" s="34"/>
    </row>
    <row r="26" spans="1:13" ht="30" customHeight="1">
      <c r="A26" s="43">
        <f t="shared" si="1"/>
        <v>24</v>
      </c>
      <c r="B26" s="53">
        <v>5113</v>
      </c>
      <c r="C26" s="44">
        <v>41779</v>
      </c>
      <c r="D26" s="55" t="s">
        <v>1227</v>
      </c>
      <c r="E26" s="55" t="s">
        <v>953</v>
      </c>
      <c r="F26" s="45" t="s">
        <v>679</v>
      </c>
      <c r="G26" s="24" t="s">
        <v>612</v>
      </c>
      <c r="H26" s="44">
        <v>41787</v>
      </c>
      <c r="I26" s="44">
        <v>41787</v>
      </c>
      <c r="J26" s="100">
        <v>100</v>
      </c>
      <c r="K26" s="7" t="str">
        <f t="shared" si="0"/>
        <v>DOWNLOAD</v>
      </c>
      <c r="L26" s="116" t="s">
        <v>1605</v>
      </c>
      <c r="M26" s="34"/>
    </row>
    <row r="27" spans="1:13" ht="30" customHeight="1">
      <c r="A27" s="43">
        <f t="shared" si="1"/>
        <v>25</v>
      </c>
      <c r="B27" s="53">
        <v>5148</v>
      </c>
      <c r="C27" s="44">
        <v>41780</v>
      </c>
      <c r="D27" s="55" t="s">
        <v>152</v>
      </c>
      <c r="E27" s="55" t="s">
        <v>62</v>
      </c>
      <c r="F27" s="45" t="s">
        <v>550</v>
      </c>
      <c r="G27" s="24" t="s">
        <v>799</v>
      </c>
      <c r="H27" s="44">
        <v>41820</v>
      </c>
      <c r="I27" s="44">
        <v>41827</v>
      </c>
      <c r="J27" s="100">
        <v>2100</v>
      </c>
      <c r="K27" s="7" t="str">
        <f t="shared" si="0"/>
        <v>DOWNLOAD</v>
      </c>
      <c r="L27" s="116" t="s">
        <v>1605</v>
      </c>
      <c r="M27" s="34"/>
    </row>
    <row r="28" spans="1:13" ht="30" customHeight="1">
      <c r="A28" s="43">
        <f t="shared" si="1"/>
        <v>26</v>
      </c>
      <c r="B28" s="53">
        <v>4909</v>
      </c>
      <c r="C28" s="44">
        <v>41774</v>
      </c>
      <c r="D28" s="55" t="s">
        <v>1144</v>
      </c>
      <c r="E28" s="55" t="s">
        <v>1145</v>
      </c>
      <c r="F28" s="45" t="s">
        <v>650</v>
      </c>
      <c r="G28" s="24" t="s">
        <v>649</v>
      </c>
      <c r="H28" s="44">
        <v>41783</v>
      </c>
      <c r="I28" s="44">
        <v>41783</v>
      </c>
      <c r="J28" s="100">
        <v>156</v>
      </c>
      <c r="K28" s="7" t="str">
        <f t="shared" si="0"/>
        <v>DOWNLOAD</v>
      </c>
      <c r="L28" s="116" t="s">
        <v>1605</v>
      </c>
      <c r="M28" s="34"/>
    </row>
    <row r="29" spans="1:13" ht="30" customHeight="1">
      <c r="A29" s="43">
        <f t="shared" si="1"/>
        <v>27</v>
      </c>
      <c r="B29" s="53">
        <v>4928</v>
      </c>
      <c r="C29" s="44">
        <v>41774</v>
      </c>
      <c r="D29" s="55" t="s">
        <v>1635</v>
      </c>
      <c r="E29" s="55" t="s">
        <v>840</v>
      </c>
      <c r="F29" s="45" t="s">
        <v>645</v>
      </c>
      <c r="G29" s="24" t="s">
        <v>698</v>
      </c>
      <c r="H29" s="44">
        <v>41801</v>
      </c>
      <c r="I29" s="44">
        <v>41803</v>
      </c>
      <c r="J29" s="100">
        <v>2100</v>
      </c>
      <c r="K29" s="7" t="str">
        <f t="shared" si="0"/>
        <v>DOWNLOAD</v>
      </c>
      <c r="L29" s="116" t="s">
        <v>1605</v>
      </c>
      <c r="M29" s="34"/>
    </row>
    <row r="30" spans="1:13" ht="30" customHeight="1">
      <c r="A30" s="43">
        <f t="shared" si="1"/>
        <v>28</v>
      </c>
      <c r="B30" s="53">
        <v>4625</v>
      </c>
      <c r="C30" s="44">
        <v>41767</v>
      </c>
      <c r="D30" s="14" t="s">
        <v>1645</v>
      </c>
      <c r="E30" s="14" t="s">
        <v>1332</v>
      </c>
      <c r="F30" s="63" t="s">
        <v>1599</v>
      </c>
      <c r="G30" s="22" t="s">
        <v>1439</v>
      </c>
      <c r="H30" s="44">
        <v>41836</v>
      </c>
      <c r="I30" s="44">
        <v>41836</v>
      </c>
      <c r="J30" s="100">
        <v>900</v>
      </c>
      <c r="K30" s="7" t="str">
        <f t="shared" si="0"/>
        <v>DOWNLOAD</v>
      </c>
      <c r="L30" s="116" t="s">
        <v>1605</v>
      </c>
      <c r="M30" s="34"/>
    </row>
    <row r="31" spans="1:13" ht="30" customHeight="1">
      <c r="A31" s="43">
        <f t="shared" si="1"/>
        <v>29</v>
      </c>
      <c r="B31" s="53">
        <v>5432</v>
      </c>
      <c r="C31" s="44">
        <v>41789</v>
      </c>
      <c r="D31" s="55" t="s">
        <v>1646</v>
      </c>
      <c r="E31" s="55" t="s">
        <v>921</v>
      </c>
      <c r="F31" s="45" t="s">
        <v>750</v>
      </c>
      <c r="G31" s="24" t="s">
        <v>751</v>
      </c>
      <c r="H31" s="44">
        <v>41799</v>
      </c>
      <c r="I31" s="44">
        <v>41799</v>
      </c>
      <c r="J31" s="100">
        <v>400</v>
      </c>
      <c r="K31" s="7" t="str">
        <f t="shared" si="0"/>
        <v>DOWNLOAD</v>
      </c>
      <c r="L31" s="116" t="s">
        <v>1605</v>
      </c>
      <c r="M31" s="34"/>
    </row>
    <row r="32" spans="1:13" ht="30" customHeight="1">
      <c r="A32" s="43">
        <f t="shared" si="1"/>
        <v>30</v>
      </c>
      <c r="B32" s="53">
        <v>5411</v>
      </c>
      <c r="C32" s="44">
        <v>41788</v>
      </c>
      <c r="D32" s="14" t="s">
        <v>292</v>
      </c>
      <c r="E32" s="14" t="s">
        <v>1124</v>
      </c>
      <c r="F32" s="45" t="s">
        <v>1550</v>
      </c>
      <c r="G32" s="22" t="s">
        <v>1457</v>
      </c>
      <c r="H32" s="44">
        <v>41790</v>
      </c>
      <c r="I32" s="44">
        <v>41790</v>
      </c>
      <c r="J32" s="100">
        <v>245</v>
      </c>
      <c r="K32" s="7" t="str">
        <f t="shared" si="0"/>
        <v>DOWNLOAD</v>
      </c>
      <c r="L32" s="116" t="s">
        <v>1605</v>
      </c>
      <c r="M32" s="34"/>
    </row>
    <row r="33" spans="1:13" ht="30" customHeight="1">
      <c r="A33" s="43">
        <f t="shared" si="1"/>
        <v>31</v>
      </c>
      <c r="B33" s="53">
        <v>4955</v>
      </c>
      <c r="C33" s="44">
        <v>41774</v>
      </c>
      <c r="D33" s="55" t="s">
        <v>1228</v>
      </c>
      <c r="E33" s="55" t="s">
        <v>418</v>
      </c>
      <c r="F33" s="45" t="s">
        <v>678</v>
      </c>
      <c r="G33" s="24" t="s">
        <v>677</v>
      </c>
      <c r="H33" s="44">
        <v>41781</v>
      </c>
      <c r="I33" s="44">
        <v>41781</v>
      </c>
      <c r="J33" s="100">
        <v>200</v>
      </c>
      <c r="K33" s="7" t="str">
        <f t="shared" si="0"/>
        <v>DOWNLOAD</v>
      </c>
      <c r="L33" s="116" t="s">
        <v>1605</v>
      </c>
      <c r="M33" s="34"/>
    </row>
    <row r="34" spans="1:13" ht="30" customHeight="1">
      <c r="A34" s="43">
        <f t="shared" si="1"/>
        <v>32</v>
      </c>
      <c r="B34" s="53">
        <v>4987</v>
      </c>
      <c r="C34" s="44">
        <v>41775</v>
      </c>
      <c r="D34" s="51" t="s">
        <v>1228</v>
      </c>
      <c r="E34" s="51" t="s">
        <v>418</v>
      </c>
      <c r="F34" s="45" t="s">
        <v>678</v>
      </c>
      <c r="G34" s="24" t="s">
        <v>677</v>
      </c>
      <c r="H34" s="44">
        <v>41781</v>
      </c>
      <c r="I34" s="44">
        <v>41781</v>
      </c>
      <c r="J34" s="100">
        <v>200</v>
      </c>
      <c r="K34" s="7" t="str">
        <f t="shared" si="0"/>
        <v>DOWNLOAD</v>
      </c>
      <c r="L34" s="116" t="s">
        <v>1605</v>
      </c>
      <c r="M34" s="34"/>
    </row>
    <row r="35" spans="1:13" ht="30" customHeight="1">
      <c r="A35" s="43">
        <f t="shared" si="1"/>
        <v>33</v>
      </c>
      <c r="B35" s="53">
        <v>5039</v>
      </c>
      <c r="C35" s="44">
        <v>41778</v>
      </c>
      <c r="D35" s="55" t="s">
        <v>1229</v>
      </c>
      <c r="E35" s="55" t="s">
        <v>168</v>
      </c>
      <c r="F35" s="45" t="s">
        <v>582</v>
      </c>
      <c r="G35" s="24" t="s">
        <v>720</v>
      </c>
      <c r="H35" s="44">
        <v>41801</v>
      </c>
      <c r="I35" s="44">
        <v>41801</v>
      </c>
      <c r="J35" s="100">
        <v>320</v>
      </c>
      <c r="K35" s="7" t="str">
        <f t="shared" si="0"/>
        <v>DOWNLOAD</v>
      </c>
      <c r="L35" s="116" t="s">
        <v>1605</v>
      </c>
      <c r="M35" s="34"/>
    </row>
    <row r="36" spans="1:13" ht="30" customHeight="1">
      <c r="A36" s="43">
        <f t="shared" si="1"/>
        <v>34</v>
      </c>
      <c r="B36" s="53">
        <v>5040</v>
      </c>
      <c r="C36" s="44">
        <v>41778</v>
      </c>
      <c r="D36" s="55" t="s">
        <v>1231</v>
      </c>
      <c r="E36" s="55" t="s">
        <v>265</v>
      </c>
      <c r="F36" s="45" t="s">
        <v>586</v>
      </c>
      <c r="G36" s="24" t="s">
        <v>721</v>
      </c>
      <c r="H36" s="44">
        <v>41801</v>
      </c>
      <c r="I36" s="44">
        <v>41801</v>
      </c>
      <c r="J36" s="100">
        <v>240</v>
      </c>
      <c r="K36" s="7" t="str">
        <f t="shared" si="0"/>
        <v>DOWNLOAD</v>
      </c>
      <c r="L36" s="116" t="s">
        <v>1605</v>
      </c>
      <c r="M36" s="34"/>
    </row>
    <row r="37" spans="1:13" ht="30" customHeight="1">
      <c r="A37" s="43">
        <f t="shared" si="1"/>
        <v>35</v>
      </c>
      <c r="B37" s="53">
        <v>4954</v>
      </c>
      <c r="C37" s="44">
        <v>41774</v>
      </c>
      <c r="D37" s="55" t="s">
        <v>1232</v>
      </c>
      <c r="E37" s="55" t="s">
        <v>13</v>
      </c>
      <c r="F37" s="45" t="s">
        <v>676</v>
      </c>
      <c r="G37" s="24" t="s">
        <v>677</v>
      </c>
      <c r="H37" s="44">
        <v>41782</v>
      </c>
      <c r="I37" s="44">
        <v>41782</v>
      </c>
      <c r="J37" s="100">
        <v>200</v>
      </c>
      <c r="K37" s="7" t="str">
        <f t="shared" si="0"/>
        <v>DOWNLOAD</v>
      </c>
      <c r="L37" s="116" t="s">
        <v>1605</v>
      </c>
      <c r="M37" s="34"/>
    </row>
    <row r="38" spans="1:13" ht="30" customHeight="1">
      <c r="A38" s="43">
        <f t="shared" si="1"/>
        <v>36</v>
      </c>
      <c r="B38" s="53">
        <v>4986</v>
      </c>
      <c r="C38" s="44">
        <v>41775</v>
      </c>
      <c r="D38" s="55" t="s">
        <v>1232</v>
      </c>
      <c r="E38" s="55" t="s">
        <v>13</v>
      </c>
      <c r="F38" s="45" t="s">
        <v>676</v>
      </c>
      <c r="G38" s="24" t="s">
        <v>677</v>
      </c>
      <c r="H38" s="44">
        <v>41782</v>
      </c>
      <c r="I38" s="44">
        <v>41782</v>
      </c>
      <c r="J38" s="100">
        <v>200</v>
      </c>
      <c r="K38" s="7" t="str">
        <f t="shared" si="0"/>
        <v>DOWNLOAD</v>
      </c>
      <c r="L38" s="116" t="s">
        <v>1605</v>
      </c>
      <c r="M38" s="34"/>
    </row>
    <row r="39" spans="1:13" ht="30" customHeight="1">
      <c r="A39" s="43">
        <f t="shared" si="1"/>
        <v>37</v>
      </c>
      <c r="B39" s="53">
        <v>5114</v>
      </c>
      <c r="C39" s="44">
        <v>41779</v>
      </c>
      <c r="D39" s="55" t="s">
        <v>1232</v>
      </c>
      <c r="E39" s="55" t="s">
        <v>13</v>
      </c>
      <c r="F39" s="45" t="s">
        <v>676</v>
      </c>
      <c r="G39" s="24" t="s">
        <v>681</v>
      </c>
      <c r="H39" s="44">
        <v>41787</v>
      </c>
      <c r="I39" s="44">
        <v>41787</v>
      </c>
      <c r="J39" s="100">
        <v>200</v>
      </c>
      <c r="K39" s="7" t="str">
        <f t="shared" si="0"/>
        <v>DOWNLOAD</v>
      </c>
      <c r="L39" s="116" t="s">
        <v>1605</v>
      </c>
      <c r="M39" s="34"/>
    </row>
    <row r="40" spans="1:13" ht="30" customHeight="1">
      <c r="A40" s="43">
        <f t="shared" si="1"/>
        <v>38</v>
      </c>
      <c r="B40" s="53">
        <v>5429</v>
      </c>
      <c r="C40" s="44">
        <v>41788</v>
      </c>
      <c r="D40" s="14" t="s">
        <v>1342</v>
      </c>
      <c r="E40" s="14" t="s">
        <v>200</v>
      </c>
      <c r="F40" s="45" t="s">
        <v>1576</v>
      </c>
      <c r="G40" s="22" t="s">
        <v>1461</v>
      </c>
      <c r="H40" s="44">
        <v>41796</v>
      </c>
      <c r="I40" s="44">
        <v>41796</v>
      </c>
      <c r="J40" s="100">
        <v>0</v>
      </c>
      <c r="K40" s="7" t="str">
        <f t="shared" si="0"/>
        <v>DOWNLOAD</v>
      </c>
      <c r="L40" s="116" t="s">
        <v>1605</v>
      </c>
      <c r="M40" s="104" t="s">
        <v>241</v>
      </c>
    </row>
    <row r="41" spans="1:13" ht="30" customHeight="1">
      <c r="A41" s="43">
        <f t="shared" si="1"/>
        <v>39</v>
      </c>
      <c r="B41" s="53">
        <v>5475</v>
      </c>
      <c r="C41" s="44">
        <v>41789</v>
      </c>
      <c r="D41" s="14" t="s">
        <v>1061</v>
      </c>
      <c r="E41" s="14" t="s">
        <v>1647</v>
      </c>
      <c r="F41" s="45" t="s">
        <v>1560</v>
      </c>
      <c r="G41" s="22" t="s">
        <v>1463</v>
      </c>
      <c r="H41" s="44">
        <v>41821</v>
      </c>
      <c r="I41" s="44">
        <v>41823</v>
      </c>
      <c r="J41" s="100">
        <v>1750</v>
      </c>
      <c r="K41" s="7" t="str">
        <f t="shared" si="0"/>
        <v>DOWNLOAD</v>
      </c>
      <c r="L41" s="116" t="s">
        <v>1605</v>
      </c>
      <c r="M41" s="34"/>
    </row>
    <row r="42" spans="1:13" ht="30" customHeight="1">
      <c r="A42" s="43">
        <f t="shared" si="1"/>
        <v>40</v>
      </c>
      <c r="B42" s="53">
        <v>5477</v>
      </c>
      <c r="C42" s="44">
        <v>41789</v>
      </c>
      <c r="D42" s="55" t="s">
        <v>263</v>
      </c>
      <c r="E42" s="55" t="s">
        <v>62</v>
      </c>
      <c r="F42" s="45" t="s">
        <v>510</v>
      </c>
      <c r="G42" s="24" t="s">
        <v>757</v>
      </c>
      <c r="H42" s="44">
        <v>41795</v>
      </c>
      <c r="I42" s="44">
        <v>41795</v>
      </c>
      <c r="J42" s="100">
        <v>400</v>
      </c>
      <c r="K42" s="7" t="str">
        <f t="shared" si="0"/>
        <v>DOWNLOAD</v>
      </c>
      <c r="L42" s="116" t="s">
        <v>1605</v>
      </c>
      <c r="M42" s="34"/>
    </row>
    <row r="43" spans="1:13" ht="30" customHeight="1">
      <c r="A43" s="43">
        <f t="shared" si="1"/>
        <v>41</v>
      </c>
      <c r="B43" s="53">
        <v>5424</v>
      </c>
      <c r="C43" s="44">
        <v>41788</v>
      </c>
      <c r="D43" s="55" t="s">
        <v>1235</v>
      </c>
      <c r="E43" s="55" t="s">
        <v>810</v>
      </c>
      <c r="F43" s="45" t="s">
        <v>745</v>
      </c>
      <c r="G43" s="24" t="s">
        <v>746</v>
      </c>
      <c r="H43" s="44">
        <v>41795</v>
      </c>
      <c r="I43" s="44">
        <v>41795</v>
      </c>
      <c r="J43" s="100">
        <v>200</v>
      </c>
      <c r="K43" s="7" t="str">
        <f t="shared" si="0"/>
        <v>DOWNLOAD</v>
      </c>
      <c r="L43" s="116" t="s">
        <v>1605</v>
      </c>
      <c r="M43" s="34"/>
    </row>
    <row r="44" spans="1:13" ht="30" customHeight="1">
      <c r="A44" s="43">
        <f t="shared" si="1"/>
        <v>42</v>
      </c>
      <c r="B44" s="53">
        <v>5051</v>
      </c>
      <c r="C44" s="44">
        <v>41778</v>
      </c>
      <c r="D44" s="55" t="s">
        <v>338</v>
      </c>
      <c r="E44" s="55" t="s">
        <v>53</v>
      </c>
      <c r="F44" s="45" t="s">
        <v>729</v>
      </c>
      <c r="G44" s="24" t="s">
        <v>730</v>
      </c>
      <c r="H44" s="44">
        <v>41800</v>
      </c>
      <c r="I44" s="44">
        <v>41800</v>
      </c>
      <c r="J44" s="100">
        <v>800</v>
      </c>
      <c r="K44" s="7" t="str">
        <f t="shared" si="0"/>
        <v>DOWNLOAD</v>
      </c>
      <c r="L44" s="116" t="s">
        <v>1605</v>
      </c>
      <c r="M44" s="34"/>
    </row>
    <row r="45" spans="1:13" ht="30" customHeight="1">
      <c r="A45" s="43">
        <f t="shared" si="1"/>
        <v>43</v>
      </c>
      <c r="B45" s="53">
        <v>4949</v>
      </c>
      <c r="C45" s="44">
        <v>41774</v>
      </c>
      <c r="D45" s="55" t="s">
        <v>1233</v>
      </c>
      <c r="E45" s="55" t="s">
        <v>12</v>
      </c>
      <c r="F45" s="45" t="s">
        <v>675</v>
      </c>
      <c r="G45" s="24" t="s">
        <v>670</v>
      </c>
      <c r="H45" s="44">
        <v>41780</v>
      </c>
      <c r="I45" s="44">
        <v>41780</v>
      </c>
      <c r="J45" s="100">
        <v>100</v>
      </c>
      <c r="K45" s="7" t="str">
        <f t="shared" si="0"/>
        <v>DOWNLOAD</v>
      </c>
      <c r="L45" s="116" t="s">
        <v>1605</v>
      </c>
      <c r="M45" s="34"/>
    </row>
    <row r="46" spans="1:13" ht="30" customHeight="1">
      <c r="A46" s="43">
        <f t="shared" si="1"/>
        <v>44</v>
      </c>
      <c r="B46" s="53">
        <v>5035</v>
      </c>
      <c r="C46" s="44">
        <v>41778</v>
      </c>
      <c r="D46" s="55" t="s">
        <v>1280</v>
      </c>
      <c r="E46" s="55" t="s">
        <v>1264</v>
      </c>
      <c r="F46" s="45" t="s">
        <v>754</v>
      </c>
      <c r="G46" s="24" t="s">
        <v>755</v>
      </c>
      <c r="H46" s="44">
        <v>41801</v>
      </c>
      <c r="I46" s="44">
        <v>41809</v>
      </c>
      <c r="J46" s="100">
        <v>1400</v>
      </c>
      <c r="K46" s="7" t="str">
        <f t="shared" si="0"/>
        <v>DOWNLOAD</v>
      </c>
      <c r="L46" s="116" t="s">
        <v>1605</v>
      </c>
      <c r="M46" s="34"/>
    </row>
    <row r="47" spans="1:13" ht="30" customHeight="1">
      <c r="A47" s="43">
        <f t="shared" si="1"/>
        <v>45</v>
      </c>
      <c r="B47" s="53">
        <v>5118</v>
      </c>
      <c r="C47" s="44">
        <v>41779</v>
      </c>
      <c r="D47" s="14" t="s">
        <v>1154</v>
      </c>
      <c r="E47" s="14" t="s">
        <v>46</v>
      </c>
      <c r="F47" s="45" t="s">
        <v>1538</v>
      </c>
      <c r="G47" s="22" t="s">
        <v>1393</v>
      </c>
      <c r="H47" s="44">
        <v>41800</v>
      </c>
      <c r="I47" s="44">
        <v>41802</v>
      </c>
      <c r="J47" s="100">
        <v>0</v>
      </c>
      <c r="K47" s="7" t="str">
        <f t="shared" si="0"/>
        <v>DOWNLOAD</v>
      </c>
      <c r="L47" s="116" t="s">
        <v>1605</v>
      </c>
      <c r="M47" s="104" t="s">
        <v>1453</v>
      </c>
    </row>
    <row r="48" spans="1:13" ht="30" customHeight="1">
      <c r="A48" s="43">
        <f t="shared" si="1"/>
        <v>46</v>
      </c>
      <c r="B48" s="53">
        <v>4966</v>
      </c>
      <c r="C48" s="44">
        <v>41774</v>
      </c>
      <c r="D48" s="51" t="s">
        <v>56</v>
      </c>
      <c r="E48" s="51" t="s">
        <v>57</v>
      </c>
      <c r="F48" s="47" t="s">
        <v>580</v>
      </c>
      <c r="G48" s="22" t="s">
        <v>1442</v>
      </c>
      <c r="H48" s="44">
        <v>41781</v>
      </c>
      <c r="I48" s="44">
        <v>41781</v>
      </c>
      <c r="J48" s="102">
        <v>100</v>
      </c>
      <c r="K48" s="7" t="str">
        <f t="shared" si="0"/>
        <v>DOWNLOAD</v>
      </c>
      <c r="L48" s="116" t="s">
        <v>1605</v>
      </c>
      <c r="M48" s="104" t="s">
        <v>241</v>
      </c>
    </row>
    <row r="49" spans="1:13" ht="30" customHeight="1">
      <c r="A49" s="43">
        <f t="shared" si="1"/>
        <v>47</v>
      </c>
      <c r="B49" s="53">
        <v>5109</v>
      </c>
      <c r="C49" s="44">
        <v>41779</v>
      </c>
      <c r="D49" s="51" t="s">
        <v>56</v>
      </c>
      <c r="E49" s="51" t="s">
        <v>57</v>
      </c>
      <c r="F49" s="47" t="s">
        <v>580</v>
      </c>
      <c r="G49" s="22" t="s">
        <v>1443</v>
      </c>
      <c r="H49" s="44">
        <v>41781</v>
      </c>
      <c r="I49" s="44">
        <v>41781</v>
      </c>
      <c r="J49" s="102">
        <v>100</v>
      </c>
      <c r="K49" s="7" t="str">
        <f t="shared" si="0"/>
        <v>DOWNLOAD</v>
      </c>
      <c r="L49" s="116" t="s">
        <v>1605</v>
      </c>
      <c r="M49" s="114" t="s">
        <v>1444</v>
      </c>
    </row>
    <row r="50" spans="1:13" ht="30" customHeight="1">
      <c r="A50" s="43">
        <f t="shared" si="1"/>
        <v>48</v>
      </c>
      <c r="B50" s="53">
        <v>5127</v>
      </c>
      <c r="C50" s="44">
        <v>41779</v>
      </c>
      <c r="D50" s="55" t="s">
        <v>56</v>
      </c>
      <c r="E50" s="55" t="s">
        <v>57</v>
      </c>
      <c r="F50" s="45" t="s">
        <v>580</v>
      </c>
      <c r="G50" s="24" t="s">
        <v>612</v>
      </c>
      <c r="H50" s="44">
        <v>41786</v>
      </c>
      <c r="I50" s="44">
        <v>41786</v>
      </c>
      <c r="J50" s="100">
        <v>100</v>
      </c>
      <c r="K50" s="7" t="str">
        <f t="shared" si="0"/>
        <v>DOWNLOAD</v>
      </c>
      <c r="L50" s="116" t="s">
        <v>1605</v>
      </c>
      <c r="M50" s="34"/>
    </row>
    <row r="51" spans="1:13" ht="30" customHeight="1">
      <c r="A51" s="43">
        <f t="shared" si="1"/>
        <v>49</v>
      </c>
      <c r="B51" s="53">
        <v>5414</v>
      </c>
      <c r="C51" s="44">
        <v>41788</v>
      </c>
      <c r="D51" s="55" t="s">
        <v>1638</v>
      </c>
      <c r="E51" s="55" t="s">
        <v>8</v>
      </c>
      <c r="F51" s="45" t="s">
        <v>667</v>
      </c>
      <c r="G51" s="24" t="s">
        <v>666</v>
      </c>
      <c r="H51" s="44">
        <v>41797</v>
      </c>
      <c r="I51" s="44">
        <v>41797</v>
      </c>
      <c r="J51" s="100">
        <v>234</v>
      </c>
      <c r="K51" s="7" t="str">
        <f t="shared" si="0"/>
        <v>DOWNLOAD</v>
      </c>
      <c r="L51" s="116" t="s">
        <v>1605</v>
      </c>
      <c r="M51" s="34"/>
    </row>
    <row r="52" spans="1:13" ht="30" customHeight="1">
      <c r="A52" s="43">
        <f t="shared" si="1"/>
        <v>50</v>
      </c>
      <c r="B52" s="53">
        <v>5413</v>
      </c>
      <c r="C52" s="44">
        <v>41788</v>
      </c>
      <c r="D52" s="55" t="s">
        <v>1628</v>
      </c>
      <c r="E52" s="55" t="s">
        <v>102</v>
      </c>
      <c r="F52" s="45" t="s">
        <v>781</v>
      </c>
      <c r="G52" s="24" t="s">
        <v>658</v>
      </c>
      <c r="H52" s="44">
        <v>41797</v>
      </c>
      <c r="I52" s="44">
        <v>41797</v>
      </c>
      <c r="J52" s="100">
        <v>312</v>
      </c>
      <c r="K52" s="7" t="str">
        <f t="shared" si="0"/>
        <v>DOWNLOAD</v>
      </c>
      <c r="L52" s="116" t="s">
        <v>1605</v>
      </c>
      <c r="M52" s="34"/>
    </row>
    <row r="53" spans="1:13" ht="30" customHeight="1">
      <c r="A53" s="43">
        <f t="shared" si="1"/>
        <v>51</v>
      </c>
      <c r="B53" s="53">
        <v>5416</v>
      </c>
      <c r="C53" s="44">
        <v>41788</v>
      </c>
      <c r="D53" s="55" t="s">
        <v>1281</v>
      </c>
      <c r="E53" s="55" t="s">
        <v>1258</v>
      </c>
      <c r="F53" s="45" t="s">
        <v>738</v>
      </c>
      <c r="G53" s="24" t="s">
        <v>739</v>
      </c>
      <c r="H53" s="44">
        <v>41795</v>
      </c>
      <c r="I53" s="44">
        <v>41795</v>
      </c>
      <c r="J53" s="100">
        <v>100</v>
      </c>
      <c r="K53" s="7" t="str">
        <f t="shared" si="0"/>
        <v>DOWNLOAD</v>
      </c>
      <c r="L53" s="116" t="s">
        <v>1605</v>
      </c>
      <c r="M53" s="34"/>
    </row>
    <row r="54" spans="1:13" ht="30" customHeight="1">
      <c r="A54" s="43">
        <f t="shared" si="1"/>
        <v>52</v>
      </c>
      <c r="B54" s="53">
        <v>4944</v>
      </c>
      <c r="C54" s="44">
        <v>41774</v>
      </c>
      <c r="D54" s="55" t="s">
        <v>49</v>
      </c>
      <c r="E54" s="55" t="s">
        <v>10</v>
      </c>
      <c r="F54" s="45" t="s">
        <v>671</v>
      </c>
      <c r="G54" s="24" t="s">
        <v>670</v>
      </c>
      <c r="H54" s="44">
        <v>41780</v>
      </c>
      <c r="I54" s="44">
        <v>41780</v>
      </c>
      <c r="J54" s="100">
        <v>100</v>
      </c>
      <c r="K54" s="7" t="str">
        <f t="shared" si="0"/>
        <v>DOWNLOAD</v>
      </c>
      <c r="L54" s="116" t="s">
        <v>1605</v>
      </c>
      <c r="M54" s="34"/>
    </row>
    <row r="55" spans="1:13" ht="30" customHeight="1">
      <c r="A55" s="43">
        <f t="shared" si="1"/>
        <v>53</v>
      </c>
      <c r="B55" s="53">
        <v>4951</v>
      </c>
      <c r="C55" s="44">
        <v>41774</v>
      </c>
      <c r="D55" s="55" t="s">
        <v>49</v>
      </c>
      <c r="E55" s="55" t="s">
        <v>10</v>
      </c>
      <c r="F55" s="45" t="s">
        <v>671</v>
      </c>
      <c r="G55" s="24" t="s">
        <v>670</v>
      </c>
      <c r="H55" s="44">
        <v>41781</v>
      </c>
      <c r="I55" s="44">
        <v>41781</v>
      </c>
      <c r="J55" s="100">
        <v>100</v>
      </c>
      <c r="K55" s="7" t="str">
        <f t="shared" si="0"/>
        <v>DOWNLOAD</v>
      </c>
      <c r="L55" s="116" t="s">
        <v>1605</v>
      </c>
      <c r="M55" s="34"/>
    </row>
    <row r="56" spans="1:13" ht="30" customHeight="1">
      <c r="A56" s="43">
        <f t="shared" si="1"/>
        <v>54</v>
      </c>
      <c r="B56" s="53">
        <v>5110</v>
      </c>
      <c r="C56" s="44">
        <v>41779</v>
      </c>
      <c r="D56" s="55" t="s">
        <v>49</v>
      </c>
      <c r="E56" s="55" t="s">
        <v>10</v>
      </c>
      <c r="F56" s="45" t="s">
        <v>671</v>
      </c>
      <c r="G56" s="24" t="s">
        <v>612</v>
      </c>
      <c r="H56" s="44">
        <v>41786</v>
      </c>
      <c r="I56" s="44">
        <v>41786</v>
      </c>
      <c r="J56" s="100">
        <v>100</v>
      </c>
      <c r="K56" s="7" t="str">
        <f t="shared" si="0"/>
        <v>DOWNLOAD</v>
      </c>
      <c r="L56" s="116" t="s">
        <v>1605</v>
      </c>
      <c r="M56" s="34"/>
    </row>
    <row r="57" spans="1:13" ht="30" customHeight="1">
      <c r="A57" s="43">
        <f t="shared" si="1"/>
        <v>55</v>
      </c>
      <c r="B57" s="53">
        <v>5421</v>
      </c>
      <c r="C57" s="44">
        <v>41788</v>
      </c>
      <c r="D57" s="55" t="s">
        <v>49</v>
      </c>
      <c r="E57" s="55" t="s">
        <v>10</v>
      </c>
      <c r="F57" s="45" t="s">
        <v>671</v>
      </c>
      <c r="G57" s="24" t="s">
        <v>739</v>
      </c>
      <c r="H57" s="44">
        <v>41796</v>
      </c>
      <c r="I57" s="44">
        <v>41796</v>
      </c>
      <c r="J57" s="100">
        <v>100</v>
      </c>
      <c r="K57" s="7" t="str">
        <f t="shared" si="0"/>
        <v>DOWNLOAD</v>
      </c>
      <c r="L57" s="116" t="s">
        <v>1605</v>
      </c>
      <c r="M57" s="34"/>
    </row>
    <row r="58" spans="1:13" ht="30" customHeight="1">
      <c r="A58" s="43">
        <f t="shared" si="1"/>
        <v>56</v>
      </c>
      <c r="B58" s="53">
        <v>5434</v>
      </c>
      <c r="C58" s="44">
        <v>41789</v>
      </c>
      <c r="D58" s="55" t="s">
        <v>49</v>
      </c>
      <c r="E58" s="55" t="s">
        <v>10</v>
      </c>
      <c r="F58" s="45" t="s">
        <v>671</v>
      </c>
      <c r="G58" s="24" t="s">
        <v>752</v>
      </c>
      <c r="H58" s="44">
        <v>41800</v>
      </c>
      <c r="I58" s="44">
        <v>41800</v>
      </c>
      <c r="J58" s="100">
        <v>100</v>
      </c>
      <c r="K58" s="7" t="str">
        <f t="shared" si="0"/>
        <v>DOWNLOAD</v>
      </c>
      <c r="L58" s="116" t="s">
        <v>1605</v>
      </c>
      <c r="M58" s="34"/>
    </row>
    <row r="59" spans="1:13" ht="30" customHeight="1">
      <c r="A59" s="43">
        <f t="shared" si="1"/>
        <v>57</v>
      </c>
      <c r="B59" s="53">
        <v>4911</v>
      </c>
      <c r="C59" s="44">
        <v>41774</v>
      </c>
      <c r="D59" s="14" t="s">
        <v>885</v>
      </c>
      <c r="E59" s="14" t="s">
        <v>1124</v>
      </c>
      <c r="F59" s="45" t="s">
        <v>1577</v>
      </c>
      <c r="G59" s="22" t="s">
        <v>1440</v>
      </c>
      <c r="H59" s="44">
        <v>41783</v>
      </c>
      <c r="I59" s="44">
        <v>41783</v>
      </c>
      <c r="J59" s="100">
        <v>156</v>
      </c>
      <c r="K59" s="7" t="str">
        <f t="shared" si="0"/>
        <v>DOWNLOAD</v>
      </c>
      <c r="L59" s="116" t="s">
        <v>1605</v>
      </c>
      <c r="M59" s="34"/>
    </row>
    <row r="60" spans="1:13" ht="30" customHeight="1">
      <c r="A60" s="43">
        <f t="shared" si="1"/>
        <v>58</v>
      </c>
      <c r="B60" s="53">
        <v>4620</v>
      </c>
      <c r="C60" s="44">
        <v>41767</v>
      </c>
      <c r="D60" s="55" t="s">
        <v>1042</v>
      </c>
      <c r="E60" s="55" t="s">
        <v>17</v>
      </c>
      <c r="F60" s="45" t="s">
        <v>619</v>
      </c>
      <c r="G60" s="24" t="s">
        <v>620</v>
      </c>
      <c r="H60" s="44">
        <v>41786</v>
      </c>
      <c r="I60" s="44">
        <v>41787</v>
      </c>
      <c r="J60" s="100">
        <v>800</v>
      </c>
      <c r="K60" s="7" t="str">
        <f t="shared" si="0"/>
        <v>DOWNLOAD</v>
      </c>
      <c r="L60" s="116" t="s">
        <v>1605</v>
      </c>
      <c r="M60" s="34"/>
    </row>
    <row r="61" spans="1:13" ht="30" customHeight="1">
      <c r="A61" s="43">
        <f t="shared" si="1"/>
        <v>59</v>
      </c>
      <c r="B61" s="53">
        <v>4907</v>
      </c>
      <c r="C61" s="44">
        <v>41774</v>
      </c>
      <c r="D61" s="14" t="s">
        <v>1318</v>
      </c>
      <c r="E61" s="14" t="s">
        <v>105</v>
      </c>
      <c r="F61" s="45" t="s">
        <v>1546</v>
      </c>
      <c r="G61" s="22" t="s">
        <v>1386</v>
      </c>
      <c r="H61" s="44">
        <v>41781</v>
      </c>
      <c r="I61" s="44">
        <v>41782</v>
      </c>
      <c r="J61" s="102">
        <v>0</v>
      </c>
      <c r="K61" s="7" t="str">
        <f t="shared" si="0"/>
        <v>DOWNLOAD</v>
      </c>
      <c r="L61" s="116" t="s">
        <v>1605</v>
      </c>
      <c r="M61" s="112" t="s">
        <v>1604</v>
      </c>
    </row>
    <row r="62" spans="1:13" ht="30" customHeight="1">
      <c r="A62" s="43">
        <f t="shared" si="1"/>
        <v>60</v>
      </c>
      <c r="B62" s="53">
        <v>5123</v>
      </c>
      <c r="C62" s="44">
        <v>41779</v>
      </c>
      <c r="D62" s="14" t="s">
        <v>1338</v>
      </c>
      <c r="E62" s="14" t="s">
        <v>1339</v>
      </c>
      <c r="F62" s="45" t="s">
        <v>1549</v>
      </c>
      <c r="G62" s="22" t="s">
        <v>1436</v>
      </c>
      <c r="H62" s="29">
        <v>41783</v>
      </c>
      <c r="I62" s="29">
        <v>41783</v>
      </c>
      <c r="J62" s="100">
        <v>245</v>
      </c>
      <c r="K62" s="7" t="str">
        <f t="shared" si="0"/>
        <v>DOWNLOAD</v>
      </c>
      <c r="L62" s="116" t="s">
        <v>1605</v>
      </c>
      <c r="M62" s="34"/>
    </row>
    <row r="63" spans="1:13" ht="30" customHeight="1">
      <c r="A63" s="43">
        <f t="shared" si="1"/>
        <v>61</v>
      </c>
      <c r="B63" s="53">
        <v>5122</v>
      </c>
      <c r="C63" s="44">
        <v>41779</v>
      </c>
      <c r="D63" s="14" t="s">
        <v>76</v>
      </c>
      <c r="E63" s="14" t="s">
        <v>77</v>
      </c>
      <c r="F63" s="45" t="s">
        <v>1539</v>
      </c>
      <c r="G63" s="22" t="s">
        <v>1407</v>
      </c>
      <c r="H63" s="29">
        <v>41783</v>
      </c>
      <c r="I63" s="29">
        <v>41783</v>
      </c>
      <c r="J63" s="100">
        <v>245</v>
      </c>
      <c r="K63" s="7" t="str">
        <f t="shared" si="0"/>
        <v>DOWNLOAD</v>
      </c>
      <c r="L63" s="116" t="s">
        <v>1605</v>
      </c>
      <c r="M63" s="114" t="s">
        <v>1454</v>
      </c>
    </row>
    <row r="64" spans="1:13" ht="30" customHeight="1">
      <c r="A64" s="43">
        <f t="shared" si="1"/>
        <v>62</v>
      </c>
      <c r="B64" s="53">
        <v>5115</v>
      </c>
      <c r="C64" s="44">
        <v>41779</v>
      </c>
      <c r="D64" s="14" t="s">
        <v>1285</v>
      </c>
      <c r="E64" s="14" t="s">
        <v>1631</v>
      </c>
      <c r="F64" s="45" t="s">
        <v>576</v>
      </c>
      <c r="G64" s="24" t="s">
        <v>577</v>
      </c>
      <c r="H64" s="44">
        <v>41800</v>
      </c>
      <c r="I64" s="44">
        <v>41802</v>
      </c>
      <c r="J64" s="100">
        <v>700</v>
      </c>
      <c r="K64" s="7" t="str">
        <f t="shared" si="0"/>
        <v>DOWNLOAD</v>
      </c>
      <c r="L64" s="116" t="s">
        <v>1605</v>
      </c>
      <c r="M64" s="114" t="s">
        <v>1449</v>
      </c>
    </row>
    <row r="65" spans="1:13" ht="30" customHeight="1">
      <c r="A65" s="43">
        <f t="shared" si="1"/>
        <v>63</v>
      </c>
      <c r="B65" s="53">
        <v>4910</v>
      </c>
      <c r="C65" s="44">
        <v>41774</v>
      </c>
      <c r="D65" s="55" t="s">
        <v>311</v>
      </c>
      <c r="E65" s="55" t="s">
        <v>896</v>
      </c>
      <c r="F65" s="45" t="s">
        <v>651</v>
      </c>
      <c r="G65" s="24" t="s">
        <v>652</v>
      </c>
      <c r="H65" s="44">
        <v>41783</v>
      </c>
      <c r="I65" s="44">
        <v>41783</v>
      </c>
      <c r="J65" s="100">
        <v>78</v>
      </c>
      <c r="K65" s="7" t="str">
        <f t="shared" si="0"/>
        <v>DOWNLOAD</v>
      </c>
      <c r="L65" s="116" t="s">
        <v>1605</v>
      </c>
      <c r="M65" s="34"/>
    </row>
    <row r="66" spans="1:13" ht="30" customHeight="1">
      <c r="A66" s="43">
        <f t="shared" si="1"/>
        <v>64</v>
      </c>
      <c r="B66" s="53">
        <v>5478</v>
      </c>
      <c r="C66" s="44">
        <v>41789</v>
      </c>
      <c r="D66" s="55" t="s">
        <v>183</v>
      </c>
      <c r="E66" s="55" t="s">
        <v>53</v>
      </c>
      <c r="F66" s="45" t="s">
        <v>632</v>
      </c>
      <c r="G66" s="24" t="s">
        <v>757</v>
      </c>
      <c r="H66" s="44">
        <v>41795</v>
      </c>
      <c r="I66" s="44">
        <v>41795</v>
      </c>
      <c r="J66" s="100">
        <v>400</v>
      </c>
      <c r="K66" s="7" t="str">
        <f t="shared" si="0"/>
        <v>DOWNLOAD</v>
      </c>
      <c r="L66" s="116" t="s">
        <v>1605</v>
      </c>
      <c r="M66" s="34"/>
    </row>
    <row r="67" spans="1:13" ht="30" customHeight="1">
      <c r="A67" s="43">
        <f t="shared" si="1"/>
        <v>65</v>
      </c>
      <c r="B67" s="53">
        <v>5422</v>
      </c>
      <c r="C67" s="44">
        <v>41788</v>
      </c>
      <c r="D67" s="14" t="s">
        <v>1340</v>
      </c>
      <c r="E67" s="14" t="s">
        <v>1332</v>
      </c>
      <c r="F67" s="45" t="s">
        <v>1556</v>
      </c>
      <c r="G67" s="22" t="s">
        <v>1460</v>
      </c>
      <c r="H67" s="44">
        <v>41795</v>
      </c>
      <c r="I67" s="44">
        <v>41795</v>
      </c>
      <c r="J67" s="100">
        <v>0</v>
      </c>
      <c r="K67" s="7" t="str">
        <f t="shared" si="0"/>
        <v>DOWNLOAD</v>
      </c>
      <c r="L67" s="116" t="s">
        <v>1605</v>
      </c>
      <c r="M67" s="114" t="s">
        <v>241</v>
      </c>
    </row>
    <row r="68" spans="1:13" ht="30" customHeight="1">
      <c r="A68" s="43">
        <f t="shared" si="1"/>
        <v>66</v>
      </c>
      <c r="B68" s="53">
        <v>5431</v>
      </c>
      <c r="C68" s="44">
        <v>41789</v>
      </c>
      <c r="D68" s="14" t="s">
        <v>1340</v>
      </c>
      <c r="E68" s="14" t="s">
        <v>1332</v>
      </c>
      <c r="F68" s="45" t="s">
        <v>1556</v>
      </c>
      <c r="G68" s="22" t="s">
        <v>1462</v>
      </c>
      <c r="H68" s="44">
        <v>41799</v>
      </c>
      <c r="I68" s="44">
        <v>41799</v>
      </c>
      <c r="J68" s="100">
        <v>0</v>
      </c>
      <c r="K68" s="7" t="str">
        <f aca="true" t="shared" si="2" ref="K68:K109">HYPERLINK(CONCATENATE("http://trasparenza.cefpas.it/wp-content/uploads/2014/LETTERE_DOCENTI/2014/maggio/",B68,"_",D68,"_",LEFT(E68,1),".pdf"),"DOWNLOAD")</f>
        <v>DOWNLOAD</v>
      </c>
      <c r="L68" s="116" t="s">
        <v>1605</v>
      </c>
      <c r="M68" s="114" t="s">
        <v>241</v>
      </c>
    </row>
    <row r="69" spans="1:13" ht="30" customHeight="1">
      <c r="A69" s="43">
        <f>SUM(A68+1)</f>
        <v>67</v>
      </c>
      <c r="B69" s="53">
        <v>5419</v>
      </c>
      <c r="C69" s="44">
        <v>41788</v>
      </c>
      <c r="D69" s="55" t="s">
        <v>1289</v>
      </c>
      <c r="E69" s="55" t="s">
        <v>61</v>
      </c>
      <c r="F69" s="45" t="s">
        <v>742</v>
      </c>
      <c r="G69" s="24" t="s">
        <v>743</v>
      </c>
      <c r="H69" s="44">
        <v>41796</v>
      </c>
      <c r="I69" s="44">
        <v>41796</v>
      </c>
      <c r="J69" s="100">
        <v>300</v>
      </c>
      <c r="K69" s="7" t="str">
        <f t="shared" si="2"/>
        <v>DOWNLOAD</v>
      </c>
      <c r="L69" s="116" t="s">
        <v>1605</v>
      </c>
      <c r="M69" s="34"/>
    </row>
    <row r="70" spans="1:13" ht="30" customHeight="1">
      <c r="A70" s="43">
        <f>SUM(A69+1)</f>
        <v>68</v>
      </c>
      <c r="B70" s="53">
        <v>5436</v>
      </c>
      <c r="C70" s="44">
        <v>41789</v>
      </c>
      <c r="D70" s="55" t="s">
        <v>1289</v>
      </c>
      <c r="E70" s="55" t="s">
        <v>61</v>
      </c>
      <c r="F70" s="45" t="s">
        <v>742</v>
      </c>
      <c r="G70" s="24" t="s">
        <v>753</v>
      </c>
      <c r="H70" s="44">
        <v>41800</v>
      </c>
      <c r="I70" s="44">
        <v>41800</v>
      </c>
      <c r="J70" s="100">
        <v>300</v>
      </c>
      <c r="K70" s="7" t="str">
        <f t="shared" si="2"/>
        <v>DOWNLOAD</v>
      </c>
      <c r="L70" s="116" t="s">
        <v>1605</v>
      </c>
      <c r="M70" s="34"/>
    </row>
    <row r="71" spans="1:13" ht="30" customHeight="1">
      <c r="A71" s="43">
        <f aca="true" t="shared" si="3" ref="A71:A109">SUM(A70+1)</f>
        <v>69</v>
      </c>
      <c r="B71" s="53">
        <v>5417</v>
      </c>
      <c r="C71" s="44">
        <v>41788</v>
      </c>
      <c r="D71" s="55" t="s">
        <v>1290</v>
      </c>
      <c r="E71" s="55" t="s">
        <v>50</v>
      </c>
      <c r="F71" s="45" t="s">
        <v>740</v>
      </c>
      <c r="G71" s="24" t="s">
        <v>741</v>
      </c>
      <c r="H71" s="44">
        <v>41795</v>
      </c>
      <c r="I71" s="44">
        <v>41795</v>
      </c>
      <c r="J71" s="100">
        <v>400</v>
      </c>
      <c r="K71" s="7" t="str">
        <f t="shared" si="2"/>
        <v>DOWNLOAD</v>
      </c>
      <c r="L71" s="116" t="s">
        <v>1605</v>
      </c>
      <c r="M71" s="34"/>
    </row>
    <row r="72" spans="1:13" ht="30" customHeight="1">
      <c r="A72" s="43">
        <f t="shared" si="3"/>
        <v>70</v>
      </c>
      <c r="B72" s="53">
        <v>5412</v>
      </c>
      <c r="C72" s="44">
        <v>41788</v>
      </c>
      <c r="D72" s="14" t="s">
        <v>63</v>
      </c>
      <c r="E72" s="51" t="s">
        <v>36</v>
      </c>
      <c r="F72" s="45" t="s">
        <v>777</v>
      </c>
      <c r="G72" s="22" t="s">
        <v>1403</v>
      </c>
      <c r="H72" s="44">
        <v>41797</v>
      </c>
      <c r="I72" s="44">
        <v>41797</v>
      </c>
      <c r="J72" s="100">
        <v>234</v>
      </c>
      <c r="K72" s="7" t="str">
        <f t="shared" si="2"/>
        <v>DOWNLOAD</v>
      </c>
      <c r="L72" s="116" t="s">
        <v>1605</v>
      </c>
      <c r="M72" s="114" t="s">
        <v>1458</v>
      </c>
    </row>
    <row r="73" spans="1:13" ht="30" customHeight="1">
      <c r="A73" s="43">
        <f t="shared" si="3"/>
        <v>71</v>
      </c>
      <c r="B73" s="53">
        <v>4585</v>
      </c>
      <c r="C73" s="44">
        <v>41766</v>
      </c>
      <c r="D73" s="55" t="s">
        <v>19</v>
      </c>
      <c r="E73" s="55" t="s">
        <v>53</v>
      </c>
      <c r="F73" s="45" t="s">
        <v>601</v>
      </c>
      <c r="G73" s="24" t="s">
        <v>621</v>
      </c>
      <c r="H73" s="44">
        <v>41766</v>
      </c>
      <c r="I73" s="44">
        <v>41767</v>
      </c>
      <c r="J73" s="100">
        <v>1400</v>
      </c>
      <c r="K73" s="7" t="str">
        <f t="shared" si="2"/>
        <v>DOWNLOAD</v>
      </c>
      <c r="L73" s="116" t="s">
        <v>1605</v>
      </c>
      <c r="M73" s="34"/>
    </row>
    <row r="74" spans="1:13" ht="30" customHeight="1">
      <c r="A74" s="43">
        <f t="shared" si="3"/>
        <v>72</v>
      </c>
      <c r="B74" s="53">
        <v>4624</v>
      </c>
      <c r="C74" s="44">
        <v>41767</v>
      </c>
      <c r="D74" s="55" t="s">
        <v>19</v>
      </c>
      <c r="E74" s="55" t="s">
        <v>53</v>
      </c>
      <c r="F74" s="45" t="s">
        <v>601</v>
      </c>
      <c r="G74" s="24" t="s">
        <v>722</v>
      </c>
      <c r="H74" s="44">
        <v>41800</v>
      </c>
      <c r="I74" s="44">
        <v>41800</v>
      </c>
      <c r="J74" s="100">
        <v>800</v>
      </c>
      <c r="K74" s="7" t="str">
        <f t="shared" si="2"/>
        <v>DOWNLOAD</v>
      </c>
      <c r="L74" s="116" t="s">
        <v>1605</v>
      </c>
      <c r="M74" s="34"/>
    </row>
    <row r="75" spans="1:13" ht="30" customHeight="1">
      <c r="A75" s="43">
        <f t="shared" si="3"/>
        <v>73</v>
      </c>
      <c r="B75" s="53">
        <v>5408</v>
      </c>
      <c r="C75" s="44">
        <v>41788</v>
      </c>
      <c r="D75" s="55" t="s">
        <v>389</v>
      </c>
      <c r="E75" s="55" t="s">
        <v>390</v>
      </c>
      <c r="F75" s="45" t="s">
        <v>665</v>
      </c>
      <c r="G75" s="24" t="s">
        <v>666</v>
      </c>
      <c r="H75" s="44">
        <v>41790</v>
      </c>
      <c r="I75" s="44">
        <v>41790</v>
      </c>
      <c r="J75" s="100">
        <v>234</v>
      </c>
      <c r="K75" s="7" t="str">
        <f t="shared" si="2"/>
        <v>DOWNLOAD</v>
      </c>
      <c r="L75" s="116" t="s">
        <v>1605</v>
      </c>
      <c r="M75" s="34"/>
    </row>
    <row r="76" spans="1:13" ht="30" customHeight="1">
      <c r="A76" s="43">
        <f t="shared" si="3"/>
        <v>74</v>
      </c>
      <c r="B76" s="53">
        <v>4728</v>
      </c>
      <c r="C76" s="44">
        <v>41771</v>
      </c>
      <c r="D76" s="55" t="s">
        <v>312</v>
      </c>
      <c r="E76" s="55" t="s">
        <v>313</v>
      </c>
      <c r="F76" s="45" t="s">
        <v>516</v>
      </c>
      <c r="G76" s="24" t="s">
        <v>618</v>
      </c>
      <c r="H76" s="44">
        <v>41772</v>
      </c>
      <c r="I76" s="44">
        <v>41773</v>
      </c>
      <c r="J76" s="100">
        <v>800</v>
      </c>
      <c r="K76" s="7" t="str">
        <f t="shared" si="2"/>
        <v>DOWNLOAD</v>
      </c>
      <c r="L76" s="116" t="s">
        <v>1605</v>
      </c>
      <c r="M76" s="34"/>
    </row>
    <row r="77" spans="1:13" ht="30" customHeight="1">
      <c r="A77" s="43">
        <f t="shared" si="3"/>
        <v>75</v>
      </c>
      <c r="B77" s="53">
        <v>5172</v>
      </c>
      <c r="C77" s="44">
        <v>41781</v>
      </c>
      <c r="D77" s="55" t="s">
        <v>210</v>
      </c>
      <c r="E77" s="55" t="s">
        <v>116</v>
      </c>
      <c r="F77" s="45" t="s">
        <v>498</v>
      </c>
      <c r="G77" s="24" t="s">
        <v>735</v>
      </c>
      <c r="H77" s="44">
        <v>41801</v>
      </c>
      <c r="I77" s="44">
        <v>41802</v>
      </c>
      <c r="J77" s="100">
        <v>160</v>
      </c>
      <c r="K77" s="7" t="str">
        <f t="shared" si="2"/>
        <v>DOWNLOAD</v>
      </c>
      <c r="L77" s="116" t="s">
        <v>1605</v>
      </c>
      <c r="M77" s="34"/>
    </row>
    <row r="78" spans="1:13" ht="30" customHeight="1">
      <c r="A78" s="43">
        <f t="shared" si="3"/>
        <v>76</v>
      </c>
      <c r="B78" s="53">
        <v>5171</v>
      </c>
      <c r="C78" s="44">
        <v>41781</v>
      </c>
      <c r="D78" s="55" t="s">
        <v>1294</v>
      </c>
      <c r="E78" s="55" t="s">
        <v>1648</v>
      </c>
      <c r="F78" s="45" t="s">
        <v>656</v>
      </c>
      <c r="G78" s="24" t="s">
        <v>612</v>
      </c>
      <c r="H78" s="44">
        <v>41787</v>
      </c>
      <c r="I78" s="44">
        <v>41787</v>
      </c>
      <c r="J78" s="100">
        <v>100</v>
      </c>
      <c r="K78" s="7" t="str">
        <f t="shared" si="2"/>
        <v>DOWNLOAD</v>
      </c>
      <c r="L78" s="116" t="s">
        <v>1605</v>
      </c>
      <c r="M78" s="34"/>
    </row>
    <row r="79" spans="1:13" ht="30" customHeight="1">
      <c r="A79" s="43">
        <f t="shared" si="3"/>
        <v>77</v>
      </c>
      <c r="B79" s="53">
        <v>4978</v>
      </c>
      <c r="C79" s="44">
        <v>41775</v>
      </c>
      <c r="D79" s="51" t="s">
        <v>1325</v>
      </c>
      <c r="E79" s="51" t="s">
        <v>64</v>
      </c>
      <c r="F79" s="45" t="s">
        <v>1542</v>
      </c>
      <c r="G79" s="22" t="s">
        <v>1427</v>
      </c>
      <c r="H79" s="29">
        <v>41778</v>
      </c>
      <c r="I79" s="29">
        <v>41778</v>
      </c>
      <c r="J79" s="100"/>
      <c r="K79" s="7" t="str">
        <f t="shared" si="2"/>
        <v>DOWNLOAD</v>
      </c>
      <c r="L79" s="116" t="s">
        <v>1605</v>
      </c>
      <c r="M79" s="114" t="s">
        <v>1445</v>
      </c>
    </row>
    <row r="80" spans="1:13" ht="30" customHeight="1">
      <c r="A80" s="43">
        <f t="shared" si="3"/>
        <v>78</v>
      </c>
      <c r="B80" s="53">
        <v>5038</v>
      </c>
      <c r="C80" s="44">
        <v>41778</v>
      </c>
      <c r="D80" s="55" t="s">
        <v>1296</v>
      </c>
      <c r="E80" s="55" t="s">
        <v>373</v>
      </c>
      <c r="F80" s="45" t="s">
        <v>584</v>
      </c>
      <c r="G80" s="24" t="s">
        <v>721</v>
      </c>
      <c r="H80" s="44">
        <v>41800</v>
      </c>
      <c r="I80" s="44">
        <v>41800</v>
      </c>
      <c r="J80" s="100">
        <v>300</v>
      </c>
      <c r="K80" s="7" t="str">
        <f t="shared" si="2"/>
        <v>DOWNLOAD</v>
      </c>
      <c r="L80" s="116" t="s">
        <v>1605</v>
      </c>
      <c r="M80" s="34"/>
    </row>
    <row r="81" spans="1:13" ht="30" customHeight="1">
      <c r="A81" s="43">
        <f t="shared" si="3"/>
        <v>79</v>
      </c>
      <c r="B81" s="53">
        <v>5126</v>
      </c>
      <c r="C81" s="44">
        <v>41779</v>
      </c>
      <c r="D81" s="55" t="s">
        <v>1297</v>
      </c>
      <c r="E81" s="55" t="s">
        <v>390</v>
      </c>
      <c r="F81" s="45" t="s">
        <v>655</v>
      </c>
      <c r="G81" s="24" t="s">
        <v>612</v>
      </c>
      <c r="H81" s="44">
        <v>41786</v>
      </c>
      <c r="I81" s="44">
        <v>41786</v>
      </c>
      <c r="J81" s="100">
        <v>100</v>
      </c>
      <c r="K81" s="7" t="str">
        <f t="shared" si="2"/>
        <v>DOWNLOAD</v>
      </c>
      <c r="L81" s="116" t="s">
        <v>1605</v>
      </c>
      <c r="M81" s="34"/>
    </row>
    <row r="82" spans="1:13" ht="30" customHeight="1">
      <c r="A82" s="43">
        <f t="shared" si="3"/>
        <v>80</v>
      </c>
      <c r="B82" s="53">
        <v>4927</v>
      </c>
      <c r="C82" s="44">
        <v>41774</v>
      </c>
      <c r="D82" s="55" t="s">
        <v>1247</v>
      </c>
      <c r="E82" s="55" t="s">
        <v>1248</v>
      </c>
      <c r="F82" s="45" t="s">
        <v>699</v>
      </c>
      <c r="G82" s="24" t="s">
        <v>644</v>
      </c>
      <c r="H82" s="44">
        <v>41795</v>
      </c>
      <c r="I82" s="44">
        <v>41796</v>
      </c>
      <c r="J82" s="100">
        <v>1400</v>
      </c>
      <c r="K82" s="7" t="str">
        <f t="shared" si="2"/>
        <v>DOWNLOAD</v>
      </c>
      <c r="L82" s="116" t="s">
        <v>1605</v>
      </c>
      <c r="M82" s="34"/>
    </row>
    <row r="83" spans="1:13" ht="30" customHeight="1">
      <c r="A83" s="43">
        <f t="shared" si="3"/>
        <v>81</v>
      </c>
      <c r="B83" s="53">
        <v>4929</v>
      </c>
      <c r="C83" s="44">
        <v>41774</v>
      </c>
      <c r="D83" s="55" t="s">
        <v>1247</v>
      </c>
      <c r="E83" s="55" t="s">
        <v>1248</v>
      </c>
      <c r="F83" s="45" t="s">
        <v>699</v>
      </c>
      <c r="G83" s="24" t="s">
        <v>646</v>
      </c>
      <c r="H83" s="44">
        <v>41820</v>
      </c>
      <c r="I83" s="44">
        <v>41820</v>
      </c>
      <c r="J83" s="100">
        <v>700</v>
      </c>
      <c r="K83" s="7" t="str">
        <f t="shared" si="2"/>
        <v>DOWNLOAD</v>
      </c>
      <c r="L83" s="116" t="s">
        <v>1605</v>
      </c>
      <c r="M83" s="34"/>
    </row>
    <row r="84" spans="1:13" ht="30" customHeight="1">
      <c r="A84" s="43">
        <f t="shared" si="3"/>
        <v>82</v>
      </c>
      <c r="B84" s="53">
        <v>4957</v>
      </c>
      <c r="C84" s="44">
        <v>41774</v>
      </c>
      <c r="D84" s="51" t="s">
        <v>1335</v>
      </c>
      <c r="E84" s="51" t="s">
        <v>116</v>
      </c>
      <c r="F84" s="45" t="s">
        <v>1557</v>
      </c>
      <c r="G84" s="22" t="s">
        <v>1442</v>
      </c>
      <c r="H84" s="44">
        <v>41781</v>
      </c>
      <c r="I84" s="44">
        <v>41781</v>
      </c>
      <c r="J84" s="100">
        <v>100</v>
      </c>
      <c r="K84" s="7" t="str">
        <f t="shared" si="2"/>
        <v>DOWNLOAD</v>
      </c>
      <c r="L84" s="116" t="s">
        <v>1605</v>
      </c>
      <c r="M84" s="34"/>
    </row>
    <row r="85" spans="1:13" ht="30" customHeight="1">
      <c r="A85" s="43">
        <f t="shared" si="3"/>
        <v>83</v>
      </c>
      <c r="B85" s="53">
        <v>5128</v>
      </c>
      <c r="C85" s="44">
        <v>41779</v>
      </c>
      <c r="D85" s="14" t="s">
        <v>1335</v>
      </c>
      <c r="E85" s="14" t="s">
        <v>116</v>
      </c>
      <c r="F85" s="45" t="s">
        <v>1557</v>
      </c>
      <c r="G85" s="24" t="s">
        <v>612</v>
      </c>
      <c r="H85" s="44">
        <v>41786</v>
      </c>
      <c r="I85" s="44">
        <v>41786</v>
      </c>
      <c r="J85" s="100">
        <v>100</v>
      </c>
      <c r="K85" s="7" t="str">
        <f t="shared" si="2"/>
        <v>DOWNLOAD</v>
      </c>
      <c r="L85" s="116" t="s">
        <v>1605</v>
      </c>
      <c r="M85" s="34"/>
    </row>
    <row r="86" spans="1:13" ht="30" customHeight="1">
      <c r="A86" s="43">
        <f t="shared" si="3"/>
        <v>84</v>
      </c>
      <c r="B86" s="53">
        <v>5410</v>
      </c>
      <c r="C86" s="44">
        <v>41788</v>
      </c>
      <c r="D86" s="14" t="s">
        <v>47</v>
      </c>
      <c r="E86" s="14" t="s">
        <v>48</v>
      </c>
      <c r="F86" s="45" t="s">
        <v>1545</v>
      </c>
      <c r="G86" s="22" t="s">
        <v>1456</v>
      </c>
      <c r="H86" s="44">
        <v>41790</v>
      </c>
      <c r="I86" s="44">
        <v>41790</v>
      </c>
      <c r="J86" s="102">
        <v>122.5</v>
      </c>
      <c r="K86" s="7" t="str">
        <f t="shared" si="2"/>
        <v>DOWNLOAD</v>
      </c>
      <c r="L86" s="116" t="s">
        <v>1605</v>
      </c>
      <c r="M86" s="34"/>
    </row>
    <row r="87" spans="1:13" ht="30" customHeight="1">
      <c r="A87" s="43">
        <f t="shared" si="3"/>
        <v>85</v>
      </c>
      <c r="B87" s="53">
        <v>5472</v>
      </c>
      <c r="C87" s="44">
        <v>41789</v>
      </c>
      <c r="D87" s="55" t="s">
        <v>391</v>
      </c>
      <c r="E87" s="55" t="s">
        <v>309</v>
      </c>
      <c r="F87" s="45" t="s">
        <v>789</v>
      </c>
      <c r="G87" s="24" t="s">
        <v>790</v>
      </c>
      <c r="H87" s="44">
        <v>41797</v>
      </c>
      <c r="I87" s="44">
        <v>41797</v>
      </c>
      <c r="J87" s="100">
        <v>234</v>
      </c>
      <c r="K87" s="7" t="str">
        <f t="shared" si="2"/>
        <v>DOWNLOAD</v>
      </c>
      <c r="L87" s="116" t="s">
        <v>1605</v>
      </c>
      <c r="M87" s="34"/>
    </row>
    <row r="88" spans="1:13" ht="30" customHeight="1">
      <c r="A88" s="43">
        <f t="shared" si="3"/>
        <v>86</v>
      </c>
      <c r="B88" s="53">
        <v>5426</v>
      </c>
      <c r="C88" s="44">
        <v>41788</v>
      </c>
      <c r="D88" s="55" t="s">
        <v>1277</v>
      </c>
      <c r="E88" s="55" t="s">
        <v>61</v>
      </c>
      <c r="F88" s="45" t="s">
        <v>747</v>
      </c>
      <c r="G88" s="24" t="s">
        <v>746</v>
      </c>
      <c r="H88" s="44">
        <v>41795</v>
      </c>
      <c r="I88" s="44">
        <v>41795</v>
      </c>
      <c r="J88" s="100">
        <v>200</v>
      </c>
      <c r="K88" s="7" t="str">
        <f t="shared" si="2"/>
        <v>DOWNLOAD</v>
      </c>
      <c r="L88" s="116" t="s">
        <v>1605</v>
      </c>
      <c r="M88" s="34"/>
    </row>
    <row r="89" spans="1:13" ht="30" customHeight="1">
      <c r="A89" s="43">
        <f t="shared" si="3"/>
        <v>87</v>
      </c>
      <c r="B89" s="53">
        <v>5420</v>
      </c>
      <c r="C89" s="44">
        <v>41788</v>
      </c>
      <c r="D89" s="55" t="s">
        <v>1275</v>
      </c>
      <c r="E89" s="55" t="s">
        <v>136</v>
      </c>
      <c r="F89" s="45" t="s">
        <v>744</v>
      </c>
      <c r="G89" s="24" t="s">
        <v>739</v>
      </c>
      <c r="H89" s="44">
        <v>41796</v>
      </c>
      <c r="I89" s="44">
        <v>41796</v>
      </c>
      <c r="J89" s="100">
        <v>100</v>
      </c>
      <c r="K89" s="7" t="str">
        <f t="shared" si="2"/>
        <v>DOWNLOAD</v>
      </c>
      <c r="L89" s="116" t="s">
        <v>1605</v>
      </c>
      <c r="M89" s="34"/>
    </row>
    <row r="90" spans="1:13" ht="30" customHeight="1">
      <c r="A90" s="43">
        <f t="shared" si="3"/>
        <v>88</v>
      </c>
      <c r="B90" s="53">
        <v>5433</v>
      </c>
      <c r="C90" s="44">
        <v>41789</v>
      </c>
      <c r="D90" s="55" t="s">
        <v>1275</v>
      </c>
      <c r="E90" s="55" t="s">
        <v>136</v>
      </c>
      <c r="F90" s="45" t="s">
        <v>744</v>
      </c>
      <c r="G90" s="24" t="s">
        <v>752</v>
      </c>
      <c r="H90" s="44">
        <v>41800</v>
      </c>
      <c r="I90" s="44">
        <v>41800</v>
      </c>
      <c r="J90" s="100">
        <v>100</v>
      </c>
      <c r="K90" s="7" t="str">
        <f t="shared" si="2"/>
        <v>DOWNLOAD</v>
      </c>
      <c r="L90" s="116" t="s">
        <v>1605</v>
      </c>
      <c r="M90" s="34"/>
    </row>
    <row r="91" spans="1:13" ht="30" customHeight="1">
      <c r="A91" s="43">
        <f t="shared" si="3"/>
        <v>89</v>
      </c>
      <c r="B91" s="53">
        <v>4496</v>
      </c>
      <c r="C91" s="44">
        <v>41764</v>
      </c>
      <c r="D91" s="14" t="s">
        <v>1094</v>
      </c>
      <c r="E91" s="14" t="s">
        <v>18</v>
      </c>
      <c r="F91" s="45" t="s">
        <v>669</v>
      </c>
      <c r="G91" s="22" t="s">
        <v>1437</v>
      </c>
      <c r="H91" s="57">
        <v>41579</v>
      </c>
      <c r="I91" s="57">
        <v>41913</v>
      </c>
      <c r="J91" s="102">
        <v>1500</v>
      </c>
      <c r="K91" s="7" t="str">
        <f t="shared" si="2"/>
        <v>DOWNLOAD</v>
      </c>
      <c r="L91" s="116" t="s">
        <v>1605</v>
      </c>
      <c r="M91" s="114" t="s">
        <v>1438</v>
      </c>
    </row>
    <row r="92" spans="1:13" ht="30" customHeight="1">
      <c r="A92" s="43">
        <f t="shared" si="3"/>
        <v>90</v>
      </c>
      <c r="B92" s="53">
        <v>4943</v>
      </c>
      <c r="C92" s="44">
        <v>41774</v>
      </c>
      <c r="D92" s="55" t="s">
        <v>1094</v>
      </c>
      <c r="E92" s="55" t="s">
        <v>18</v>
      </c>
      <c r="F92" s="45" t="s">
        <v>669</v>
      </c>
      <c r="G92" s="24" t="s">
        <v>670</v>
      </c>
      <c r="H92" s="44">
        <v>41780</v>
      </c>
      <c r="I92" s="44">
        <v>41780</v>
      </c>
      <c r="J92" s="100">
        <v>100</v>
      </c>
      <c r="K92" s="7" t="str">
        <f t="shared" si="2"/>
        <v>DOWNLOAD</v>
      </c>
      <c r="L92" s="116" t="s">
        <v>1605</v>
      </c>
      <c r="M92" s="34"/>
    </row>
    <row r="93" spans="1:13" ht="30" customHeight="1">
      <c r="A93" s="43">
        <f t="shared" si="3"/>
        <v>91</v>
      </c>
      <c r="B93" s="53">
        <v>4953</v>
      </c>
      <c r="C93" s="44">
        <v>41774</v>
      </c>
      <c r="D93" s="51" t="s">
        <v>1649</v>
      </c>
      <c r="E93" s="51" t="s">
        <v>1278</v>
      </c>
      <c r="F93" s="45" t="s">
        <v>680</v>
      </c>
      <c r="G93" s="22" t="s">
        <v>1442</v>
      </c>
      <c r="H93" s="44">
        <v>41781</v>
      </c>
      <c r="I93" s="44">
        <v>41781</v>
      </c>
      <c r="J93" s="100">
        <v>100</v>
      </c>
      <c r="K93" s="7" t="str">
        <f t="shared" si="2"/>
        <v>DOWNLOAD</v>
      </c>
      <c r="L93" s="116" t="s">
        <v>1605</v>
      </c>
      <c r="M93" s="34"/>
    </row>
    <row r="94" spans="1:13" ht="30" customHeight="1">
      <c r="A94" s="43">
        <f t="shared" si="3"/>
        <v>92</v>
      </c>
      <c r="B94" s="53">
        <v>5112</v>
      </c>
      <c r="C94" s="44">
        <v>41779</v>
      </c>
      <c r="D94" s="55" t="s">
        <v>1649</v>
      </c>
      <c r="E94" s="55" t="s">
        <v>1278</v>
      </c>
      <c r="F94" s="45" t="s">
        <v>680</v>
      </c>
      <c r="G94" s="24" t="s">
        <v>681</v>
      </c>
      <c r="H94" s="44">
        <v>41786</v>
      </c>
      <c r="I94" s="44">
        <v>41786</v>
      </c>
      <c r="J94" s="100">
        <v>200</v>
      </c>
      <c r="K94" s="7" t="str">
        <f t="shared" si="2"/>
        <v>DOWNLOAD</v>
      </c>
      <c r="L94" s="116" t="s">
        <v>1605</v>
      </c>
      <c r="M94" s="34"/>
    </row>
    <row r="95" spans="1:13" ht="30" customHeight="1">
      <c r="A95" s="43">
        <f t="shared" si="3"/>
        <v>93</v>
      </c>
      <c r="B95" s="53">
        <v>5116</v>
      </c>
      <c r="C95" s="44">
        <v>41779</v>
      </c>
      <c r="D95" s="14" t="s">
        <v>1273</v>
      </c>
      <c r="E95" s="14" t="s">
        <v>1254</v>
      </c>
      <c r="F95" s="45" t="s">
        <v>537</v>
      </c>
      <c r="G95" s="22" t="s">
        <v>1451</v>
      </c>
      <c r="H95" s="44">
        <v>41800</v>
      </c>
      <c r="I95" s="44">
        <v>41802</v>
      </c>
      <c r="J95" s="100">
        <v>700</v>
      </c>
      <c r="K95" s="7" t="str">
        <f t="shared" si="2"/>
        <v>DOWNLOAD</v>
      </c>
      <c r="L95" s="116" t="s">
        <v>1605</v>
      </c>
      <c r="M95" s="114" t="s">
        <v>1450</v>
      </c>
    </row>
    <row r="96" spans="1:13" ht="30" customHeight="1">
      <c r="A96" s="43">
        <f t="shared" si="3"/>
        <v>94</v>
      </c>
      <c r="B96" s="53">
        <v>4888</v>
      </c>
      <c r="C96" s="44">
        <v>41773</v>
      </c>
      <c r="D96" s="14" t="s">
        <v>1056</v>
      </c>
      <c r="E96" s="14" t="s">
        <v>1057</v>
      </c>
      <c r="F96" s="45" t="s">
        <v>1544</v>
      </c>
      <c r="G96" s="22" t="s">
        <v>1436</v>
      </c>
      <c r="H96" s="44">
        <v>41776</v>
      </c>
      <c r="I96" s="44">
        <v>41776</v>
      </c>
      <c r="J96" s="100">
        <v>245</v>
      </c>
      <c r="K96" s="7" t="str">
        <f t="shared" si="2"/>
        <v>DOWNLOAD</v>
      </c>
      <c r="L96" s="116" t="s">
        <v>1605</v>
      </c>
      <c r="M96" s="34"/>
    </row>
    <row r="97" spans="1:13" ht="30" customHeight="1">
      <c r="A97" s="43">
        <f t="shared" si="3"/>
        <v>95</v>
      </c>
      <c r="B97" s="53">
        <v>5036</v>
      </c>
      <c r="C97" s="44">
        <v>41778</v>
      </c>
      <c r="D97" s="14" t="s">
        <v>852</v>
      </c>
      <c r="E97" s="14" t="s">
        <v>18</v>
      </c>
      <c r="F97" s="45" t="s">
        <v>1541</v>
      </c>
      <c r="G97" s="22" t="s">
        <v>1446</v>
      </c>
      <c r="H97" s="44">
        <v>41800</v>
      </c>
      <c r="I97" s="44">
        <v>41801</v>
      </c>
      <c r="J97" s="100">
        <v>0</v>
      </c>
      <c r="K97" s="7" t="str">
        <f t="shared" si="2"/>
        <v>DOWNLOAD</v>
      </c>
      <c r="L97" s="116" t="s">
        <v>1605</v>
      </c>
      <c r="M97" s="114" t="s">
        <v>241</v>
      </c>
    </row>
    <row r="98" spans="1:13" ht="30" customHeight="1">
      <c r="A98" s="43">
        <f t="shared" si="3"/>
        <v>96</v>
      </c>
      <c r="B98" s="67">
        <v>4619</v>
      </c>
      <c r="C98" s="49">
        <v>41767</v>
      </c>
      <c r="D98" s="103" t="s">
        <v>132</v>
      </c>
      <c r="E98" s="103" t="s">
        <v>133</v>
      </c>
      <c r="F98" s="47" t="s">
        <v>616</v>
      </c>
      <c r="G98" s="48" t="s">
        <v>700</v>
      </c>
      <c r="H98" s="49">
        <v>41800</v>
      </c>
      <c r="I98" s="49">
        <v>41801</v>
      </c>
      <c r="J98" s="100">
        <v>800</v>
      </c>
      <c r="K98" s="7" t="str">
        <f t="shared" si="2"/>
        <v>DOWNLOAD</v>
      </c>
      <c r="L98" s="116" t="s">
        <v>1605</v>
      </c>
      <c r="M98" s="114" t="s">
        <v>1455</v>
      </c>
    </row>
    <row r="99" spans="1:13" ht="30" customHeight="1">
      <c r="A99" s="43">
        <f t="shared" si="3"/>
        <v>97</v>
      </c>
      <c r="B99" s="53">
        <v>5037</v>
      </c>
      <c r="C99" s="44">
        <v>41778</v>
      </c>
      <c r="D99" s="55" t="s">
        <v>290</v>
      </c>
      <c r="E99" s="55" t="s">
        <v>396</v>
      </c>
      <c r="F99" s="45" t="s">
        <v>587</v>
      </c>
      <c r="G99" s="24" t="s">
        <v>720</v>
      </c>
      <c r="H99" s="44">
        <v>41800</v>
      </c>
      <c r="I99" s="44">
        <v>41800</v>
      </c>
      <c r="J99" s="100">
        <v>400</v>
      </c>
      <c r="K99" s="7" t="str">
        <f t="shared" si="2"/>
        <v>DOWNLOAD</v>
      </c>
      <c r="L99" s="116" t="s">
        <v>1605</v>
      </c>
      <c r="M99" s="34"/>
    </row>
    <row r="100" spans="1:13" ht="30" customHeight="1">
      <c r="A100" s="43">
        <f t="shared" si="3"/>
        <v>98</v>
      </c>
      <c r="B100" s="53">
        <v>5295</v>
      </c>
      <c r="C100" s="44">
        <v>41785</v>
      </c>
      <c r="D100" s="55" t="s">
        <v>1270</v>
      </c>
      <c r="E100" s="55" t="s">
        <v>1252</v>
      </c>
      <c r="F100" s="45" t="s">
        <v>736</v>
      </c>
      <c r="G100" s="24" t="s">
        <v>737</v>
      </c>
      <c r="H100" s="44">
        <v>41796</v>
      </c>
      <c r="I100" s="44">
        <v>41796</v>
      </c>
      <c r="J100" s="100">
        <v>300</v>
      </c>
      <c r="K100" s="7" t="str">
        <f t="shared" si="2"/>
        <v>DOWNLOAD</v>
      </c>
      <c r="L100" s="116" t="s">
        <v>1605</v>
      </c>
      <c r="M100" s="34"/>
    </row>
    <row r="101" spans="1:13" ht="30" customHeight="1">
      <c r="A101" s="43">
        <f t="shared" si="3"/>
        <v>99</v>
      </c>
      <c r="B101" s="53">
        <v>4980</v>
      </c>
      <c r="C101" s="44">
        <v>41775</v>
      </c>
      <c r="D101" s="55" t="s">
        <v>387</v>
      </c>
      <c r="E101" s="55" t="s">
        <v>1633</v>
      </c>
      <c r="F101" s="45" t="s">
        <v>682</v>
      </c>
      <c r="G101" s="24" t="s">
        <v>666</v>
      </c>
      <c r="H101" s="44">
        <v>41783</v>
      </c>
      <c r="I101" s="44">
        <v>41783</v>
      </c>
      <c r="J101" s="100">
        <v>234</v>
      </c>
      <c r="K101" s="7" t="str">
        <f t="shared" si="2"/>
        <v>DOWNLOAD</v>
      </c>
      <c r="L101" s="116" t="s">
        <v>1605</v>
      </c>
      <c r="M101" s="34"/>
    </row>
    <row r="102" spans="1:13" ht="30" customHeight="1">
      <c r="A102" s="43">
        <f t="shared" si="3"/>
        <v>100</v>
      </c>
      <c r="B102" s="53">
        <v>5409</v>
      </c>
      <c r="C102" s="44">
        <v>41788</v>
      </c>
      <c r="D102" s="14" t="s">
        <v>83</v>
      </c>
      <c r="E102" s="14" t="s">
        <v>84</v>
      </c>
      <c r="F102" s="45" t="s">
        <v>1543</v>
      </c>
      <c r="G102" s="22" t="s">
        <v>1456</v>
      </c>
      <c r="H102" s="44">
        <v>41790</v>
      </c>
      <c r="I102" s="44">
        <v>41790</v>
      </c>
      <c r="J102" s="102">
        <v>122.5</v>
      </c>
      <c r="K102" s="7" t="str">
        <f t="shared" si="2"/>
        <v>DOWNLOAD</v>
      </c>
      <c r="L102" s="116" t="s">
        <v>1605</v>
      </c>
      <c r="M102" s="34"/>
    </row>
    <row r="103" spans="1:13" ht="30" customHeight="1">
      <c r="A103" s="43">
        <f t="shared" si="3"/>
        <v>101</v>
      </c>
      <c r="B103" s="53">
        <v>5437</v>
      </c>
      <c r="C103" s="44">
        <v>41789</v>
      </c>
      <c r="D103" s="14" t="s">
        <v>108</v>
      </c>
      <c r="E103" s="14" t="s">
        <v>12</v>
      </c>
      <c r="F103" s="45" t="s">
        <v>1551</v>
      </c>
      <c r="G103" s="22" t="s">
        <v>1410</v>
      </c>
      <c r="H103" s="44">
        <v>41801</v>
      </c>
      <c r="I103" s="44">
        <v>41801</v>
      </c>
      <c r="J103" s="100">
        <v>800</v>
      </c>
      <c r="K103" s="7" t="str">
        <f t="shared" si="2"/>
        <v>DOWNLOAD</v>
      </c>
      <c r="L103" s="116" t="s">
        <v>1605</v>
      </c>
      <c r="M103" s="34"/>
    </row>
    <row r="104" spans="1:13" ht="30" customHeight="1">
      <c r="A104" s="43">
        <f t="shared" si="3"/>
        <v>102</v>
      </c>
      <c r="B104" s="53">
        <v>4926</v>
      </c>
      <c r="C104" s="44">
        <v>41774</v>
      </c>
      <c r="D104" s="55" t="s">
        <v>1269</v>
      </c>
      <c r="E104" s="55" t="s">
        <v>151</v>
      </c>
      <c r="F104" s="45" t="s">
        <v>627</v>
      </c>
      <c r="G104" s="24" t="s">
        <v>644</v>
      </c>
      <c r="H104" s="44">
        <v>41786</v>
      </c>
      <c r="I104" s="44">
        <v>41787</v>
      </c>
      <c r="J104" s="100">
        <v>1400</v>
      </c>
      <c r="K104" s="7" t="str">
        <f t="shared" si="2"/>
        <v>DOWNLOAD</v>
      </c>
      <c r="L104" s="116" t="s">
        <v>1605</v>
      </c>
      <c r="M104" s="34"/>
    </row>
    <row r="105" spans="1:13" ht="30" customHeight="1">
      <c r="A105" s="43">
        <f t="shared" si="3"/>
        <v>103</v>
      </c>
      <c r="B105" s="53">
        <v>4554</v>
      </c>
      <c r="C105" s="44">
        <v>41765</v>
      </c>
      <c r="D105" s="55" t="s">
        <v>1269</v>
      </c>
      <c r="E105" s="55" t="s">
        <v>1640</v>
      </c>
      <c r="F105" s="45" t="s">
        <v>627</v>
      </c>
      <c r="G105" s="24" t="s">
        <v>644</v>
      </c>
      <c r="H105" s="44">
        <v>41782</v>
      </c>
      <c r="I105" s="44">
        <v>41802</v>
      </c>
      <c r="J105" s="100">
        <v>1400</v>
      </c>
      <c r="K105" s="7" t="str">
        <f t="shared" si="2"/>
        <v>DOWNLOAD</v>
      </c>
      <c r="L105" s="116" t="s">
        <v>1605</v>
      </c>
      <c r="M105" s="34"/>
    </row>
    <row r="106" spans="1:13" ht="30" customHeight="1">
      <c r="A106" s="43">
        <f t="shared" si="3"/>
        <v>104</v>
      </c>
      <c r="B106" s="53">
        <v>5117</v>
      </c>
      <c r="C106" s="44">
        <v>41779</v>
      </c>
      <c r="D106" s="14" t="s">
        <v>1314</v>
      </c>
      <c r="E106" s="14" t="s">
        <v>1315</v>
      </c>
      <c r="F106" s="45" t="s">
        <v>1532</v>
      </c>
      <c r="G106" s="22" t="s">
        <v>1392</v>
      </c>
      <c r="H106" s="44">
        <v>41800</v>
      </c>
      <c r="I106" s="44">
        <v>41802</v>
      </c>
      <c r="J106" s="100">
        <v>0</v>
      </c>
      <c r="K106" s="7" t="str">
        <f t="shared" si="2"/>
        <v>DOWNLOAD</v>
      </c>
      <c r="L106" s="116" t="s">
        <v>1605</v>
      </c>
      <c r="M106" s="114" t="s">
        <v>1452</v>
      </c>
    </row>
    <row r="107" spans="1:13" ht="30" customHeight="1">
      <c r="A107" s="43">
        <f t="shared" si="3"/>
        <v>105</v>
      </c>
      <c r="B107" s="53">
        <v>5428</v>
      </c>
      <c r="C107" s="44">
        <v>41788</v>
      </c>
      <c r="D107" s="14" t="s">
        <v>1341</v>
      </c>
      <c r="E107" s="14" t="s">
        <v>8</v>
      </c>
      <c r="F107" s="45" t="s">
        <v>1558</v>
      </c>
      <c r="G107" s="22" t="s">
        <v>1461</v>
      </c>
      <c r="H107" s="44">
        <v>41796</v>
      </c>
      <c r="I107" s="44">
        <v>41796</v>
      </c>
      <c r="J107" s="100">
        <v>0</v>
      </c>
      <c r="K107" s="7" t="str">
        <f t="shared" si="2"/>
        <v>DOWNLOAD</v>
      </c>
      <c r="L107" s="116" t="s">
        <v>1605</v>
      </c>
      <c r="M107" s="114" t="s">
        <v>241</v>
      </c>
    </row>
    <row r="108" spans="1:13" ht="30" customHeight="1">
      <c r="A108" s="43">
        <f t="shared" si="3"/>
        <v>106</v>
      </c>
      <c r="B108" s="53">
        <v>4979</v>
      </c>
      <c r="C108" s="44">
        <v>41775</v>
      </c>
      <c r="D108" s="55" t="s">
        <v>361</v>
      </c>
      <c r="E108" s="55" t="s">
        <v>175</v>
      </c>
      <c r="F108" s="45" t="s">
        <v>657</v>
      </c>
      <c r="G108" s="24" t="s">
        <v>658</v>
      </c>
      <c r="H108" s="44">
        <v>41783</v>
      </c>
      <c r="I108" s="44">
        <v>41783</v>
      </c>
      <c r="J108" s="100">
        <v>312</v>
      </c>
      <c r="K108" s="7" t="str">
        <f t="shared" si="2"/>
        <v>DOWNLOAD</v>
      </c>
      <c r="L108" s="116" t="s">
        <v>1605</v>
      </c>
      <c r="M108" s="34"/>
    </row>
    <row r="109" spans="1:13" ht="30" customHeight="1">
      <c r="A109" s="43">
        <f t="shared" si="3"/>
        <v>107</v>
      </c>
      <c r="B109" s="43">
        <v>5407</v>
      </c>
      <c r="C109" s="44">
        <v>41788</v>
      </c>
      <c r="D109" s="55" t="s">
        <v>361</v>
      </c>
      <c r="E109" s="55" t="s">
        <v>175</v>
      </c>
      <c r="F109" s="45" t="s">
        <v>657</v>
      </c>
      <c r="G109" s="24" t="s">
        <v>658</v>
      </c>
      <c r="H109" s="44">
        <v>41790</v>
      </c>
      <c r="I109" s="44">
        <v>41790</v>
      </c>
      <c r="J109" s="100">
        <v>312</v>
      </c>
      <c r="K109" s="7" t="str">
        <f t="shared" si="2"/>
        <v>DOWNLOAD</v>
      </c>
      <c r="L109" s="116" t="s">
        <v>1605</v>
      </c>
      <c r="M109" s="34"/>
    </row>
    <row r="110" spans="4:6" ht="13.5">
      <c r="D110" s="52"/>
      <c r="E110" s="52"/>
      <c r="F110" s="52"/>
    </row>
    <row r="111" spans="4:6" ht="13.5">
      <c r="D111" s="52"/>
      <c r="E111" s="52"/>
      <c r="F111" s="52"/>
    </row>
    <row r="112" spans="4:6" ht="13.5">
      <c r="D112" s="52"/>
      <c r="E112" s="52"/>
      <c r="F112" s="52"/>
    </row>
    <row r="113" spans="4:6" ht="13.5">
      <c r="D113" s="52"/>
      <c r="E113" s="52"/>
      <c r="F113" s="52"/>
    </row>
    <row r="114" spans="4:6" ht="13.5">
      <c r="D114" s="52"/>
      <c r="E114" s="52"/>
      <c r="F114" s="52"/>
    </row>
    <row r="115" spans="4:6" ht="13.5">
      <c r="D115" s="52"/>
      <c r="E115" s="52"/>
      <c r="F115" s="52"/>
    </row>
    <row r="116" spans="4:6" ht="13.5">
      <c r="D116" s="52"/>
      <c r="E116" s="52"/>
      <c r="F116" s="52"/>
    </row>
    <row r="117" spans="4:6" ht="13.5">
      <c r="D117" s="52"/>
      <c r="E117" s="52"/>
      <c r="F117" s="52"/>
    </row>
    <row r="118" spans="4:6" ht="13.5">
      <c r="D118" s="52"/>
      <c r="E118" s="52"/>
      <c r="F118" s="52"/>
    </row>
    <row r="119" spans="4:6" ht="13.5">
      <c r="D119" s="52"/>
      <c r="E119" s="52"/>
      <c r="F119" s="52"/>
    </row>
    <row r="120" spans="4:6" ht="13.5">
      <c r="D120" s="52"/>
      <c r="E120" s="52"/>
      <c r="F120" s="52"/>
    </row>
    <row r="121" spans="4:6" ht="13.5">
      <c r="D121" s="52"/>
      <c r="E121" s="52"/>
      <c r="F121" s="52"/>
    </row>
    <row r="122" spans="4:6" ht="13.5">
      <c r="D122" s="52"/>
      <c r="E122" s="52"/>
      <c r="F122" s="52"/>
    </row>
    <row r="123" spans="4:6" ht="13.5">
      <c r="D123" s="52"/>
      <c r="E123" s="52"/>
      <c r="F123" s="52"/>
    </row>
    <row r="124" spans="4:6" ht="13.5">
      <c r="D124" s="52"/>
      <c r="E124" s="52"/>
      <c r="F124" s="52"/>
    </row>
    <row r="125" spans="4:6" ht="13.5">
      <c r="D125" s="52"/>
      <c r="E125" s="52"/>
      <c r="F125" s="52"/>
    </row>
    <row r="126" spans="4:6" ht="13.5">
      <c r="D126" s="52"/>
      <c r="E126" s="52"/>
      <c r="F126" s="52"/>
    </row>
    <row r="127" spans="4:6" ht="13.5">
      <c r="D127" s="52"/>
      <c r="E127" s="52"/>
      <c r="F127" s="52"/>
    </row>
    <row r="128" spans="4:6" ht="13.5">
      <c r="D128" s="52"/>
      <c r="E128" s="52"/>
      <c r="F128" s="52"/>
    </row>
    <row r="129" spans="4:6" ht="13.5">
      <c r="D129" s="52"/>
      <c r="E129" s="52"/>
      <c r="F129" s="52"/>
    </row>
    <row r="130" spans="4:6" ht="13.5">
      <c r="D130" s="52"/>
      <c r="E130" s="52"/>
      <c r="F130" s="52"/>
    </row>
    <row r="131" spans="4:6" ht="13.5">
      <c r="D131" s="52"/>
      <c r="E131" s="52"/>
      <c r="F131" s="52"/>
    </row>
    <row r="132" spans="4:6" ht="13.5">
      <c r="D132" s="52"/>
      <c r="E132" s="52"/>
      <c r="F132" s="52"/>
    </row>
    <row r="133" spans="4:6" ht="13.5">
      <c r="D133" s="52"/>
      <c r="E133" s="52"/>
      <c r="F133" s="52"/>
    </row>
    <row r="134" spans="4:6" ht="13.5">
      <c r="D134" s="52"/>
      <c r="E134" s="52"/>
      <c r="F134" s="52"/>
    </row>
    <row r="135" spans="4:6" ht="13.5">
      <c r="D135" s="52"/>
      <c r="E135" s="52"/>
      <c r="F135" s="52"/>
    </row>
    <row r="136" spans="4:6" ht="13.5">
      <c r="D136" s="52"/>
      <c r="E136" s="52"/>
      <c r="F136" s="52"/>
    </row>
    <row r="137" spans="4:6" ht="13.5">
      <c r="D137" s="52"/>
      <c r="E137" s="52"/>
      <c r="F137" s="52"/>
    </row>
    <row r="138" spans="4:6" ht="13.5">
      <c r="D138" s="52"/>
      <c r="E138" s="52"/>
      <c r="F138" s="52"/>
    </row>
    <row r="139" spans="4:6" ht="13.5">
      <c r="D139" s="52"/>
      <c r="E139" s="52"/>
      <c r="F139" s="52"/>
    </row>
    <row r="140" spans="4:6" ht="13.5">
      <c r="D140" s="52"/>
      <c r="E140" s="52"/>
      <c r="F140" s="52"/>
    </row>
    <row r="141" spans="4:6" ht="13.5">
      <c r="D141" s="52"/>
      <c r="E141" s="52"/>
      <c r="F141" s="52"/>
    </row>
    <row r="142" ht="13.5">
      <c r="F142" s="52"/>
    </row>
    <row r="143" ht="13.5">
      <c r="F143" s="52"/>
    </row>
    <row r="144" ht="13.5">
      <c r="F144" s="52"/>
    </row>
    <row r="145" ht="13.5">
      <c r="F145" s="52"/>
    </row>
    <row r="146" ht="13.5">
      <c r="F146" s="52"/>
    </row>
    <row r="147" ht="13.5">
      <c r="F147" s="52"/>
    </row>
    <row r="148" ht="13.5">
      <c r="F148" s="52"/>
    </row>
    <row r="149" ht="13.5">
      <c r="F149" s="52"/>
    </row>
    <row r="150" ht="13.5">
      <c r="F150" s="52"/>
    </row>
    <row r="151" ht="13.5">
      <c r="F151" s="52"/>
    </row>
    <row r="152" ht="13.5">
      <c r="F152" s="52"/>
    </row>
    <row r="153" ht="13.5">
      <c r="F153" s="52"/>
    </row>
    <row r="154" ht="13.5">
      <c r="F154" s="52"/>
    </row>
    <row r="155" ht="13.5">
      <c r="F155" s="52"/>
    </row>
    <row r="156" ht="13.5">
      <c r="F156" s="52"/>
    </row>
    <row r="157" ht="13.5">
      <c r="F157" s="52"/>
    </row>
    <row r="158" ht="13.5">
      <c r="F158" s="52"/>
    </row>
    <row r="159" ht="13.5">
      <c r="F159" s="52"/>
    </row>
    <row r="160" ht="13.5">
      <c r="F160" s="52"/>
    </row>
    <row r="161" ht="13.5">
      <c r="F161" s="52"/>
    </row>
    <row r="162" ht="13.5">
      <c r="F162" s="52"/>
    </row>
    <row r="163" ht="13.5">
      <c r="F163" s="52"/>
    </row>
    <row r="164" ht="13.5">
      <c r="F164" s="52"/>
    </row>
    <row r="165" ht="13.5">
      <c r="F165" s="52"/>
    </row>
    <row r="166" ht="13.5">
      <c r="F166" s="52"/>
    </row>
    <row r="167" ht="13.5">
      <c r="F167" s="52"/>
    </row>
    <row r="168" ht="13.5">
      <c r="F168" s="52"/>
    </row>
    <row r="169" ht="13.5">
      <c r="F169" s="52"/>
    </row>
    <row r="170" ht="13.5">
      <c r="F170" s="52"/>
    </row>
    <row r="171" ht="13.5">
      <c r="F171" s="52"/>
    </row>
    <row r="172" ht="13.5">
      <c r="F172" s="52"/>
    </row>
    <row r="173" ht="13.5">
      <c r="F173" s="52"/>
    </row>
    <row r="174" ht="13.5">
      <c r="F174" s="52"/>
    </row>
    <row r="175" ht="13.5">
      <c r="F175" s="52"/>
    </row>
    <row r="176" ht="13.5">
      <c r="F176" s="52"/>
    </row>
    <row r="177" ht="13.5">
      <c r="F177" s="52"/>
    </row>
    <row r="178" ht="13.5">
      <c r="F178" s="52"/>
    </row>
    <row r="179" ht="13.5">
      <c r="F179" s="52"/>
    </row>
    <row r="180" ht="13.5">
      <c r="F180" s="52"/>
    </row>
    <row r="181" ht="13.5">
      <c r="F181" s="52"/>
    </row>
    <row r="182" ht="13.5">
      <c r="F182" s="52"/>
    </row>
    <row r="183" ht="13.5">
      <c r="F183" s="52"/>
    </row>
    <row r="184" ht="13.5">
      <c r="F184" s="52"/>
    </row>
    <row r="185" ht="13.5">
      <c r="F185" s="52"/>
    </row>
    <row r="186" ht="13.5">
      <c r="F186" s="52"/>
    </row>
    <row r="187" ht="13.5">
      <c r="F187" s="52"/>
    </row>
    <row r="188" ht="13.5">
      <c r="F188" s="52"/>
    </row>
    <row r="189" ht="13.5">
      <c r="F189" s="52"/>
    </row>
    <row r="190" ht="13.5">
      <c r="F190" s="52"/>
    </row>
    <row r="191" ht="13.5">
      <c r="F191" s="52"/>
    </row>
    <row r="192" ht="13.5">
      <c r="F192" s="52"/>
    </row>
    <row r="193" ht="13.5">
      <c r="F193" s="52"/>
    </row>
    <row r="194" ht="13.5">
      <c r="F194" s="52"/>
    </row>
    <row r="195" ht="13.5">
      <c r="F195" s="52"/>
    </row>
    <row r="196" ht="13.5">
      <c r="F196" s="52"/>
    </row>
    <row r="197" ht="13.5">
      <c r="F197" s="52"/>
    </row>
    <row r="198" ht="13.5">
      <c r="F198" s="52"/>
    </row>
    <row r="199" ht="13.5">
      <c r="F199" s="52"/>
    </row>
    <row r="200" ht="13.5">
      <c r="F200" s="52"/>
    </row>
    <row r="201" ht="13.5">
      <c r="F201" s="52"/>
    </row>
    <row r="202" ht="13.5">
      <c r="F202" s="52"/>
    </row>
    <row r="203" ht="13.5">
      <c r="F203" s="52"/>
    </row>
    <row r="204" ht="13.5">
      <c r="F204" s="52"/>
    </row>
    <row r="205" ht="13.5">
      <c r="F205" s="52"/>
    </row>
    <row r="206" ht="13.5">
      <c r="F206" s="52"/>
    </row>
    <row r="207" ht="13.5">
      <c r="F207" s="52"/>
    </row>
    <row r="208" ht="13.5">
      <c r="F208" s="52"/>
    </row>
    <row r="209" ht="13.5">
      <c r="F209" s="52"/>
    </row>
    <row r="210" ht="13.5">
      <c r="F210" s="52"/>
    </row>
    <row r="211" ht="13.5">
      <c r="F211" s="52"/>
    </row>
    <row r="212" ht="13.5">
      <c r="F212" s="52"/>
    </row>
    <row r="213" ht="13.5">
      <c r="F213" s="52"/>
    </row>
    <row r="214" ht="13.5">
      <c r="F214" s="52"/>
    </row>
    <row r="215" ht="13.5">
      <c r="F215" s="52"/>
    </row>
    <row r="216" ht="13.5">
      <c r="F216" s="52"/>
    </row>
    <row r="217" ht="13.5">
      <c r="F217" s="52"/>
    </row>
    <row r="218" ht="13.5">
      <c r="F218" s="52"/>
    </row>
    <row r="219" ht="13.5">
      <c r="F219" s="52"/>
    </row>
    <row r="220" ht="13.5">
      <c r="F220" s="52"/>
    </row>
    <row r="221" ht="13.5">
      <c r="F221" s="52"/>
    </row>
    <row r="222" ht="13.5">
      <c r="F222" s="52"/>
    </row>
    <row r="223" ht="13.5">
      <c r="F223" s="52"/>
    </row>
    <row r="224" ht="13.5">
      <c r="F224" s="52"/>
    </row>
    <row r="225" ht="13.5">
      <c r="F225" s="52"/>
    </row>
    <row r="226" ht="13.5">
      <c r="F226" s="52"/>
    </row>
    <row r="227" ht="13.5">
      <c r="F227" s="52"/>
    </row>
    <row r="228" ht="13.5">
      <c r="F228" s="52"/>
    </row>
    <row r="229" ht="13.5">
      <c r="F229" s="52"/>
    </row>
    <row r="230" ht="13.5">
      <c r="F230" s="52"/>
    </row>
    <row r="231" ht="13.5">
      <c r="F231" s="52"/>
    </row>
    <row r="232" ht="13.5">
      <c r="F232" s="52"/>
    </row>
    <row r="233" ht="13.5">
      <c r="F233" s="52"/>
    </row>
    <row r="234" ht="13.5">
      <c r="F234" s="52"/>
    </row>
    <row r="235" ht="13.5">
      <c r="F235" s="52"/>
    </row>
    <row r="236" ht="13.5">
      <c r="F236" s="52"/>
    </row>
    <row r="237" ht="13.5">
      <c r="F237" s="52"/>
    </row>
    <row r="238" ht="13.5">
      <c r="F238" s="52"/>
    </row>
    <row r="239" ht="13.5">
      <c r="F239" s="52"/>
    </row>
    <row r="240" ht="13.5">
      <c r="F240" s="52"/>
    </row>
    <row r="241" ht="13.5">
      <c r="F241" s="52"/>
    </row>
    <row r="242" ht="13.5">
      <c r="F242" s="52"/>
    </row>
    <row r="243" ht="13.5">
      <c r="F243" s="52"/>
    </row>
    <row r="244" ht="13.5">
      <c r="F244" s="52"/>
    </row>
    <row r="245" ht="13.5">
      <c r="F245" s="52"/>
    </row>
    <row r="246" ht="13.5">
      <c r="F246" s="52"/>
    </row>
    <row r="247" ht="13.5">
      <c r="F247" s="52"/>
    </row>
    <row r="248" ht="13.5">
      <c r="F248" s="52"/>
    </row>
    <row r="249" ht="13.5">
      <c r="F249" s="52"/>
    </row>
    <row r="250" ht="13.5">
      <c r="F250" s="52"/>
    </row>
    <row r="251" ht="13.5">
      <c r="F251" s="52"/>
    </row>
    <row r="252" ht="13.5">
      <c r="F252" s="52"/>
    </row>
    <row r="253" ht="13.5">
      <c r="F253" s="52"/>
    </row>
    <row r="254" ht="13.5">
      <c r="F254" s="52"/>
    </row>
    <row r="255" ht="13.5">
      <c r="F255" s="52"/>
    </row>
    <row r="256" ht="13.5">
      <c r="F256" s="52"/>
    </row>
    <row r="257" ht="13.5">
      <c r="F257" s="52"/>
    </row>
    <row r="258" ht="13.5">
      <c r="F258" s="52"/>
    </row>
    <row r="259" ht="13.5">
      <c r="F259" s="52"/>
    </row>
    <row r="260" ht="13.5">
      <c r="F260" s="52"/>
    </row>
    <row r="261" ht="13.5">
      <c r="F261" s="52"/>
    </row>
    <row r="262" ht="13.5">
      <c r="F262" s="52"/>
    </row>
    <row r="263" ht="13.5">
      <c r="F263" s="52"/>
    </row>
    <row r="264" ht="13.5">
      <c r="F264" s="52"/>
    </row>
    <row r="265" ht="13.5">
      <c r="F265" s="52"/>
    </row>
    <row r="266" ht="13.5">
      <c r="F266" s="52"/>
    </row>
    <row r="267" ht="13.5">
      <c r="F267" s="52"/>
    </row>
    <row r="268" ht="13.5">
      <c r="F268" s="52"/>
    </row>
    <row r="269" ht="13.5">
      <c r="F269" s="52"/>
    </row>
    <row r="270" ht="13.5">
      <c r="F270" s="52"/>
    </row>
    <row r="271" ht="13.5">
      <c r="F271" s="52"/>
    </row>
    <row r="272" ht="13.5">
      <c r="F272" s="52"/>
    </row>
    <row r="273" ht="13.5">
      <c r="F273" s="52"/>
    </row>
    <row r="274" ht="13.5">
      <c r="F274" s="52"/>
    </row>
    <row r="275" ht="13.5">
      <c r="F275" s="52"/>
    </row>
    <row r="276" ht="13.5">
      <c r="F276" s="52"/>
    </row>
    <row r="277" ht="13.5">
      <c r="F277" s="52"/>
    </row>
    <row r="278" ht="13.5">
      <c r="F278" s="52"/>
    </row>
    <row r="279" ht="13.5">
      <c r="F279" s="52"/>
    </row>
    <row r="280" ht="13.5">
      <c r="F280" s="52"/>
    </row>
    <row r="281" ht="13.5">
      <c r="F281" s="52"/>
    </row>
    <row r="282" ht="13.5">
      <c r="F282" s="52"/>
    </row>
    <row r="283" ht="13.5">
      <c r="F283" s="52"/>
    </row>
    <row r="284" ht="13.5">
      <c r="F284" s="52"/>
    </row>
    <row r="285" ht="13.5">
      <c r="F285" s="52"/>
    </row>
    <row r="286" ht="13.5">
      <c r="F286" s="52"/>
    </row>
    <row r="287" ht="13.5">
      <c r="F287" s="52"/>
    </row>
    <row r="288" ht="13.5">
      <c r="F288" s="52"/>
    </row>
    <row r="289" ht="13.5">
      <c r="F289" s="52"/>
    </row>
    <row r="290" ht="13.5">
      <c r="F290" s="52"/>
    </row>
    <row r="291" ht="13.5">
      <c r="F291" s="52"/>
    </row>
    <row r="292" ht="13.5">
      <c r="F292" s="52"/>
    </row>
  </sheetData>
  <sheetProtection/>
  <mergeCells count="1">
    <mergeCell ref="A1:M1"/>
  </mergeCells>
  <hyperlinks>
    <hyperlink ref="L3" r:id="rId1" display="CV"/>
    <hyperlink ref="L4:L78" r:id="rId2" display="CV"/>
    <hyperlink ref="M18" r:id="rId3" display="link DELIBERA CONVENZIONE N. 84 DEL 4/02/2015"/>
    <hyperlink ref="M61" r:id="rId4" display="link DELIBERA CONVENZIONE N. 84 DEL 4/02/2015"/>
    <hyperlink ref="L79:L109" r:id="rId5" display="CV"/>
  </hyperlinks>
  <printOptions horizontalCentered="1"/>
  <pageMargins left="0" right="0" top="0" bottom="0" header="0" footer="0.16"/>
  <pageSetup horizontalDpi="600" verticalDpi="6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0"/>
  <sheetViews>
    <sheetView workbookViewId="0" topLeftCell="A1">
      <selection activeCell="L2" sqref="L1:L65536"/>
    </sheetView>
  </sheetViews>
  <sheetFormatPr defaultColWidth="8.8515625" defaultRowHeight="36" customHeight="1"/>
  <cols>
    <col min="1" max="1" width="4.140625" style="0" bestFit="1" customWidth="1"/>
    <col min="2" max="2" width="7.140625" style="0" bestFit="1" customWidth="1"/>
    <col min="3" max="3" width="15.140625" style="0" bestFit="1" customWidth="1"/>
    <col min="4" max="4" width="17.28125" style="0" bestFit="1" customWidth="1"/>
    <col min="5" max="6" width="18.00390625" style="0" bestFit="1" customWidth="1"/>
    <col min="7" max="7" width="42.00390625" style="0" bestFit="1" customWidth="1"/>
    <col min="8" max="8" width="11.28125" style="0" customWidth="1"/>
    <col min="9" max="9" width="11.28125" style="0" bestFit="1" customWidth="1"/>
    <col min="10" max="10" width="14.7109375" style="0" bestFit="1" customWidth="1"/>
    <col min="11" max="11" width="10.7109375" style="0" bestFit="1" customWidth="1"/>
    <col min="12" max="12" width="3.28125" style="0" bestFit="1" customWidth="1"/>
    <col min="13" max="13" width="33.00390625" style="0" customWidth="1"/>
  </cols>
  <sheetData>
    <row r="1" spans="1:13" ht="36" customHeight="1">
      <c r="A1" s="121" t="s">
        <v>1305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36" customHeight="1">
      <c r="A2" s="64" t="s">
        <v>5</v>
      </c>
      <c r="B2" s="65" t="s">
        <v>1298</v>
      </c>
      <c r="C2" s="65" t="s">
        <v>1303</v>
      </c>
      <c r="D2" s="64" t="s">
        <v>0</v>
      </c>
      <c r="E2" s="64" t="s">
        <v>1</v>
      </c>
      <c r="F2" s="65" t="s">
        <v>1349</v>
      </c>
      <c r="G2" s="65" t="s">
        <v>35</v>
      </c>
      <c r="H2" s="65" t="s">
        <v>1301</v>
      </c>
      <c r="I2" s="65" t="s">
        <v>1302</v>
      </c>
      <c r="J2" s="65" t="s">
        <v>33</v>
      </c>
      <c r="K2" s="65" t="s">
        <v>34</v>
      </c>
      <c r="L2" s="65" t="s">
        <v>1605</v>
      </c>
      <c r="M2" s="65" t="s">
        <v>43</v>
      </c>
    </row>
    <row r="3" spans="1:13" ht="36" customHeight="1">
      <c r="A3" s="43">
        <v>1</v>
      </c>
      <c r="B3" s="67">
        <v>5535</v>
      </c>
      <c r="C3" s="49">
        <v>41794</v>
      </c>
      <c r="D3" s="55" t="s">
        <v>1270</v>
      </c>
      <c r="E3" s="55" t="s">
        <v>1252</v>
      </c>
      <c r="F3" s="45" t="s">
        <v>736</v>
      </c>
      <c r="G3" s="22" t="s">
        <v>737</v>
      </c>
      <c r="H3" s="49">
        <v>41796</v>
      </c>
      <c r="I3" s="49">
        <v>41796</v>
      </c>
      <c r="J3" s="50">
        <v>300</v>
      </c>
      <c r="K3" s="7" t="str">
        <f>HYPERLINK(CONCATENATE("http://trasparenza.cefpas.it/wp-content/uploads/2014/LETTERE_DOCENTI/2014/GIUGNO/",B3,"_",D3,"_",LEFT(E3,1),".pdf"),"DOWNLOAD")</f>
        <v>DOWNLOAD</v>
      </c>
      <c r="L3" s="116" t="s">
        <v>1605</v>
      </c>
      <c r="M3" s="34"/>
    </row>
    <row r="4" spans="1:13" ht="36" customHeight="1">
      <c r="A4" s="43">
        <f>SUM(A3+1)</f>
        <v>2</v>
      </c>
      <c r="B4" s="67">
        <v>5563</v>
      </c>
      <c r="C4" s="49">
        <v>41794</v>
      </c>
      <c r="D4" s="55" t="s">
        <v>147</v>
      </c>
      <c r="E4" s="55" t="s">
        <v>21</v>
      </c>
      <c r="F4" s="45" t="s">
        <v>514</v>
      </c>
      <c r="G4" s="22" t="s">
        <v>1480</v>
      </c>
      <c r="H4" s="49">
        <v>41822</v>
      </c>
      <c r="I4" s="49">
        <v>41823</v>
      </c>
      <c r="J4" s="50">
        <v>100</v>
      </c>
      <c r="K4" s="7" t="str">
        <f aca="true" t="shared" si="0" ref="K4:K67">HYPERLINK(CONCATENATE("http://trasparenza.cefpas.it/wp-content/uploads/2014/LETTERE_DOCENTI/2014/GIUGNO/",B4,"_",D4,"_",LEFT(E4,1),".pdf"),"DOWNLOAD")</f>
        <v>DOWNLOAD</v>
      </c>
      <c r="L4" s="116" t="s">
        <v>1605</v>
      </c>
      <c r="M4" s="34"/>
    </row>
    <row r="5" spans="1:13" ht="36" customHeight="1">
      <c r="A5" s="43">
        <f aca="true" t="shared" si="1" ref="A5:A68">SUM(A4+1)</f>
        <v>3</v>
      </c>
      <c r="B5" s="67">
        <v>5564</v>
      </c>
      <c r="C5" s="49">
        <v>41794</v>
      </c>
      <c r="D5" s="51" t="s">
        <v>847</v>
      </c>
      <c r="E5" s="51" t="s">
        <v>17</v>
      </c>
      <c r="F5" s="47" t="s">
        <v>1581</v>
      </c>
      <c r="G5" s="22" t="s">
        <v>1481</v>
      </c>
      <c r="H5" s="49">
        <v>41822</v>
      </c>
      <c r="I5" s="49">
        <v>41823</v>
      </c>
      <c r="J5" s="50">
        <v>300</v>
      </c>
      <c r="K5" s="7" t="str">
        <f t="shared" si="0"/>
        <v>DOWNLOAD</v>
      </c>
      <c r="L5" s="116" t="s">
        <v>1605</v>
      </c>
      <c r="M5" s="34"/>
    </row>
    <row r="6" spans="1:13" ht="36" customHeight="1">
      <c r="A6" s="43">
        <f t="shared" si="1"/>
        <v>4</v>
      </c>
      <c r="B6" s="67">
        <v>5565</v>
      </c>
      <c r="C6" s="49">
        <v>41794</v>
      </c>
      <c r="D6" s="51" t="s">
        <v>401</v>
      </c>
      <c r="E6" s="51" t="s">
        <v>844</v>
      </c>
      <c r="F6" s="47" t="s">
        <v>1566</v>
      </c>
      <c r="G6" s="22" t="s">
        <v>1480</v>
      </c>
      <c r="H6" s="49">
        <v>41822</v>
      </c>
      <c r="I6" s="49">
        <v>41823</v>
      </c>
      <c r="J6" s="50">
        <v>100</v>
      </c>
      <c r="K6" s="7" t="str">
        <f t="shared" si="0"/>
        <v>DOWNLOAD</v>
      </c>
      <c r="L6" s="116" t="s">
        <v>1605</v>
      </c>
      <c r="M6" s="34"/>
    </row>
    <row r="7" spans="1:13" ht="36" customHeight="1">
      <c r="A7" s="43">
        <f t="shared" si="1"/>
        <v>5</v>
      </c>
      <c r="B7" s="67">
        <v>5566</v>
      </c>
      <c r="C7" s="49">
        <v>41794</v>
      </c>
      <c r="D7" s="51" t="s">
        <v>903</v>
      </c>
      <c r="E7" s="51" t="s">
        <v>8</v>
      </c>
      <c r="F7" s="47" t="s">
        <v>1588</v>
      </c>
      <c r="G7" s="22" t="s">
        <v>1481</v>
      </c>
      <c r="H7" s="49">
        <v>41822</v>
      </c>
      <c r="I7" s="49">
        <v>41823</v>
      </c>
      <c r="J7" s="50">
        <v>300</v>
      </c>
      <c r="K7" s="7" t="str">
        <f t="shared" si="0"/>
        <v>DOWNLOAD</v>
      </c>
      <c r="L7" s="116" t="s">
        <v>1605</v>
      </c>
      <c r="M7" s="34"/>
    </row>
    <row r="8" spans="1:13" ht="36" customHeight="1">
      <c r="A8" s="43">
        <f t="shared" si="1"/>
        <v>6</v>
      </c>
      <c r="B8" s="67">
        <v>5567</v>
      </c>
      <c r="C8" s="49">
        <v>41794</v>
      </c>
      <c r="D8" s="51" t="s">
        <v>906</v>
      </c>
      <c r="E8" s="51" t="s">
        <v>907</v>
      </c>
      <c r="F8" s="47" t="s">
        <v>1547</v>
      </c>
      <c r="G8" s="22" t="s">
        <v>1482</v>
      </c>
      <c r="H8" s="49">
        <v>41822</v>
      </c>
      <c r="I8" s="49">
        <v>41823</v>
      </c>
      <c r="J8" s="50">
        <v>200</v>
      </c>
      <c r="K8" s="7" t="str">
        <f t="shared" si="0"/>
        <v>DOWNLOAD</v>
      </c>
      <c r="L8" s="116" t="s">
        <v>1605</v>
      </c>
      <c r="M8" s="34"/>
    </row>
    <row r="9" spans="1:13" ht="36" customHeight="1">
      <c r="A9" s="43">
        <f t="shared" si="1"/>
        <v>7</v>
      </c>
      <c r="B9" s="67">
        <v>5568</v>
      </c>
      <c r="C9" s="49">
        <v>41794</v>
      </c>
      <c r="D9" s="14" t="s">
        <v>51</v>
      </c>
      <c r="E9" s="14" t="s">
        <v>50</v>
      </c>
      <c r="F9" s="45" t="s">
        <v>506</v>
      </c>
      <c r="G9" s="22" t="s">
        <v>1464</v>
      </c>
      <c r="H9" s="44">
        <v>41891</v>
      </c>
      <c r="I9" s="44">
        <v>41892</v>
      </c>
      <c r="J9" s="100">
        <v>800</v>
      </c>
      <c r="K9" s="7" t="str">
        <f t="shared" si="0"/>
        <v>DOWNLOAD</v>
      </c>
      <c r="L9" s="116" t="s">
        <v>1605</v>
      </c>
      <c r="M9" s="34"/>
    </row>
    <row r="10" spans="1:13" ht="36" customHeight="1">
      <c r="A10" s="43">
        <f t="shared" si="1"/>
        <v>8</v>
      </c>
      <c r="B10" s="67">
        <v>5569</v>
      </c>
      <c r="C10" s="49">
        <v>41794</v>
      </c>
      <c r="D10" s="55" t="s">
        <v>52</v>
      </c>
      <c r="E10" s="55" t="s">
        <v>53</v>
      </c>
      <c r="F10" s="45" t="s">
        <v>558</v>
      </c>
      <c r="G10" s="48" t="s">
        <v>1488</v>
      </c>
      <c r="H10" s="49">
        <v>41891</v>
      </c>
      <c r="I10" s="49">
        <v>41891</v>
      </c>
      <c r="J10" s="50">
        <v>400</v>
      </c>
      <c r="K10" s="7" t="str">
        <f t="shared" si="0"/>
        <v>DOWNLOAD</v>
      </c>
      <c r="L10" s="116" t="s">
        <v>1605</v>
      </c>
      <c r="M10" s="34"/>
    </row>
    <row r="11" spans="1:13" ht="36" customHeight="1">
      <c r="A11" s="43">
        <f t="shared" si="1"/>
        <v>9</v>
      </c>
      <c r="B11" s="67">
        <v>5570</v>
      </c>
      <c r="C11" s="49">
        <v>41794</v>
      </c>
      <c r="D11" s="51" t="s">
        <v>6</v>
      </c>
      <c r="E11" s="51" t="s">
        <v>7</v>
      </c>
      <c r="F11" s="45" t="s">
        <v>561</v>
      </c>
      <c r="G11" s="22" t="s">
        <v>1477</v>
      </c>
      <c r="H11" s="44">
        <v>41892</v>
      </c>
      <c r="I11" s="44">
        <v>41892</v>
      </c>
      <c r="J11" s="100">
        <v>400</v>
      </c>
      <c r="K11" s="7" t="str">
        <f t="shared" si="0"/>
        <v>DOWNLOAD</v>
      </c>
      <c r="L11" s="116" t="s">
        <v>1605</v>
      </c>
      <c r="M11" s="114" t="s">
        <v>1476</v>
      </c>
    </row>
    <row r="12" spans="1:13" ht="36" customHeight="1">
      <c r="A12" s="43">
        <f t="shared" si="1"/>
        <v>10</v>
      </c>
      <c r="B12" s="67">
        <v>5571</v>
      </c>
      <c r="C12" s="49">
        <v>41794</v>
      </c>
      <c r="D12" s="14" t="s">
        <v>51</v>
      </c>
      <c r="E12" s="14" t="s">
        <v>50</v>
      </c>
      <c r="F12" s="45" t="s">
        <v>506</v>
      </c>
      <c r="G12" s="22" t="s">
        <v>1465</v>
      </c>
      <c r="H12" s="44">
        <v>41905</v>
      </c>
      <c r="I12" s="44">
        <v>41906</v>
      </c>
      <c r="J12" s="100">
        <v>800</v>
      </c>
      <c r="K12" s="7" t="str">
        <f t="shared" si="0"/>
        <v>DOWNLOAD</v>
      </c>
      <c r="L12" s="116" t="s">
        <v>1605</v>
      </c>
      <c r="M12" s="34"/>
    </row>
    <row r="13" spans="1:13" ht="36" customHeight="1">
      <c r="A13" s="43">
        <f t="shared" si="1"/>
        <v>11</v>
      </c>
      <c r="B13" s="67">
        <v>5572</v>
      </c>
      <c r="C13" s="49">
        <v>41794</v>
      </c>
      <c r="D13" s="55" t="s">
        <v>52</v>
      </c>
      <c r="E13" s="55" t="s">
        <v>53</v>
      </c>
      <c r="F13" s="45" t="s">
        <v>558</v>
      </c>
      <c r="G13" s="48" t="s">
        <v>1487</v>
      </c>
      <c r="H13" s="49">
        <v>41905</v>
      </c>
      <c r="I13" s="49">
        <v>41905</v>
      </c>
      <c r="J13" s="50">
        <v>400</v>
      </c>
      <c r="K13" s="7" t="str">
        <f t="shared" si="0"/>
        <v>DOWNLOAD</v>
      </c>
      <c r="L13" s="116" t="s">
        <v>1605</v>
      </c>
      <c r="M13" s="34"/>
    </row>
    <row r="14" spans="1:13" ht="36" customHeight="1">
      <c r="A14" s="43">
        <f t="shared" si="1"/>
        <v>12</v>
      </c>
      <c r="B14" s="67">
        <v>5573</v>
      </c>
      <c r="C14" s="49">
        <v>41794</v>
      </c>
      <c r="D14" s="51" t="s">
        <v>6</v>
      </c>
      <c r="E14" s="51" t="s">
        <v>7</v>
      </c>
      <c r="F14" s="45" t="s">
        <v>561</v>
      </c>
      <c r="G14" s="22" t="s">
        <v>1475</v>
      </c>
      <c r="H14" s="44">
        <v>41906</v>
      </c>
      <c r="I14" s="44">
        <v>41906</v>
      </c>
      <c r="J14" s="100">
        <v>400</v>
      </c>
      <c r="K14" s="7" t="str">
        <f t="shared" si="0"/>
        <v>DOWNLOAD</v>
      </c>
      <c r="L14" s="116" t="s">
        <v>1605</v>
      </c>
      <c r="M14" s="114" t="s">
        <v>1476</v>
      </c>
    </row>
    <row r="15" spans="1:13" ht="36" customHeight="1">
      <c r="A15" s="43">
        <f t="shared" si="1"/>
        <v>13</v>
      </c>
      <c r="B15" s="67">
        <v>5574</v>
      </c>
      <c r="C15" s="49">
        <v>41794</v>
      </c>
      <c r="D15" s="51" t="s">
        <v>6</v>
      </c>
      <c r="E15" s="51" t="s">
        <v>7</v>
      </c>
      <c r="F15" s="45" t="s">
        <v>561</v>
      </c>
      <c r="G15" s="22" t="s">
        <v>1474</v>
      </c>
      <c r="H15" s="44">
        <v>41913</v>
      </c>
      <c r="I15" s="44">
        <v>41914</v>
      </c>
      <c r="J15" s="100">
        <v>800</v>
      </c>
      <c r="K15" s="7" t="str">
        <f t="shared" si="0"/>
        <v>DOWNLOAD</v>
      </c>
      <c r="L15" s="116" t="s">
        <v>1605</v>
      </c>
      <c r="M15" s="114" t="s">
        <v>1476</v>
      </c>
    </row>
    <row r="16" spans="1:13" ht="36" customHeight="1">
      <c r="A16" s="43">
        <f t="shared" si="1"/>
        <v>14</v>
      </c>
      <c r="B16" s="67">
        <v>5575</v>
      </c>
      <c r="C16" s="49">
        <v>41794</v>
      </c>
      <c r="D16" s="55" t="s">
        <v>52</v>
      </c>
      <c r="E16" s="55" t="s">
        <v>53</v>
      </c>
      <c r="F16" s="45" t="s">
        <v>558</v>
      </c>
      <c r="G16" s="48" t="s">
        <v>1486</v>
      </c>
      <c r="H16" s="49">
        <v>41913</v>
      </c>
      <c r="I16" s="49">
        <v>41913</v>
      </c>
      <c r="J16" s="50">
        <v>400</v>
      </c>
      <c r="K16" s="7" t="str">
        <f t="shared" si="0"/>
        <v>DOWNLOAD</v>
      </c>
      <c r="L16" s="116" t="s">
        <v>1605</v>
      </c>
      <c r="M16" s="34"/>
    </row>
    <row r="17" spans="1:13" ht="36" customHeight="1">
      <c r="A17" s="43">
        <f t="shared" si="1"/>
        <v>15</v>
      </c>
      <c r="B17" s="67">
        <v>5576</v>
      </c>
      <c r="C17" s="49">
        <v>41794</v>
      </c>
      <c r="D17" s="14" t="s">
        <v>51</v>
      </c>
      <c r="E17" s="14" t="s">
        <v>50</v>
      </c>
      <c r="F17" s="45" t="s">
        <v>506</v>
      </c>
      <c r="G17" s="22" t="s">
        <v>1468</v>
      </c>
      <c r="H17" s="44">
        <v>41914</v>
      </c>
      <c r="I17" s="44">
        <v>41914</v>
      </c>
      <c r="J17" s="100">
        <v>400</v>
      </c>
      <c r="K17" s="7" t="str">
        <f t="shared" si="0"/>
        <v>DOWNLOAD</v>
      </c>
      <c r="L17" s="116" t="s">
        <v>1605</v>
      </c>
      <c r="M17" s="34"/>
    </row>
    <row r="18" spans="1:13" ht="36" customHeight="1">
      <c r="A18" s="43">
        <f t="shared" si="1"/>
        <v>16</v>
      </c>
      <c r="B18" s="67">
        <v>5577</v>
      </c>
      <c r="C18" s="49">
        <v>41794</v>
      </c>
      <c r="D18" s="51" t="s">
        <v>6</v>
      </c>
      <c r="E18" s="51" t="s">
        <v>7</v>
      </c>
      <c r="F18" s="45" t="s">
        <v>561</v>
      </c>
      <c r="G18" s="22" t="s">
        <v>1473</v>
      </c>
      <c r="H18" s="44">
        <v>41926</v>
      </c>
      <c r="I18" s="44">
        <v>41927</v>
      </c>
      <c r="J18" s="50">
        <v>800</v>
      </c>
      <c r="K18" s="7" t="str">
        <f t="shared" si="0"/>
        <v>DOWNLOAD</v>
      </c>
      <c r="L18" s="116" t="s">
        <v>1605</v>
      </c>
      <c r="M18" s="114" t="s">
        <v>1476</v>
      </c>
    </row>
    <row r="19" spans="1:13" ht="36" customHeight="1">
      <c r="A19" s="43">
        <f t="shared" si="1"/>
        <v>17</v>
      </c>
      <c r="B19" s="67">
        <v>5578</v>
      </c>
      <c r="C19" s="49">
        <v>41794</v>
      </c>
      <c r="D19" s="55" t="s">
        <v>52</v>
      </c>
      <c r="E19" s="55" t="s">
        <v>53</v>
      </c>
      <c r="F19" s="45" t="s">
        <v>558</v>
      </c>
      <c r="G19" s="48" t="s">
        <v>1485</v>
      </c>
      <c r="H19" s="49">
        <v>41927</v>
      </c>
      <c r="I19" s="49">
        <v>41927</v>
      </c>
      <c r="J19" s="50">
        <v>400</v>
      </c>
      <c r="K19" s="7" t="str">
        <f t="shared" si="0"/>
        <v>DOWNLOAD</v>
      </c>
      <c r="L19" s="116" t="s">
        <v>1605</v>
      </c>
      <c r="M19" s="34"/>
    </row>
    <row r="20" spans="1:13" ht="36" customHeight="1">
      <c r="A20" s="43">
        <f t="shared" si="1"/>
        <v>18</v>
      </c>
      <c r="B20" s="67">
        <v>5579</v>
      </c>
      <c r="C20" s="49">
        <v>41794</v>
      </c>
      <c r="D20" s="14" t="s">
        <v>51</v>
      </c>
      <c r="E20" s="14" t="s">
        <v>50</v>
      </c>
      <c r="F20" s="45" t="s">
        <v>506</v>
      </c>
      <c r="G20" s="22" t="s">
        <v>1467</v>
      </c>
      <c r="H20" s="44">
        <v>41926</v>
      </c>
      <c r="I20" s="44">
        <v>41926</v>
      </c>
      <c r="J20" s="100">
        <v>400</v>
      </c>
      <c r="K20" s="7" t="str">
        <f t="shared" si="0"/>
        <v>DOWNLOAD</v>
      </c>
      <c r="L20" s="116" t="s">
        <v>1605</v>
      </c>
      <c r="M20" s="34"/>
    </row>
    <row r="21" spans="1:13" ht="36" customHeight="1">
      <c r="A21" s="43">
        <f t="shared" si="1"/>
        <v>19</v>
      </c>
      <c r="B21" s="67">
        <v>5580</v>
      </c>
      <c r="C21" s="49">
        <v>41794</v>
      </c>
      <c r="D21" s="51" t="s">
        <v>6</v>
      </c>
      <c r="E21" s="51" t="s">
        <v>7</v>
      </c>
      <c r="F21" s="45" t="s">
        <v>561</v>
      </c>
      <c r="G21" s="22" t="s">
        <v>1472</v>
      </c>
      <c r="H21" s="44">
        <v>41955</v>
      </c>
      <c r="I21" s="44">
        <v>41956</v>
      </c>
      <c r="J21" s="100">
        <v>800</v>
      </c>
      <c r="K21" s="7" t="str">
        <f t="shared" si="0"/>
        <v>DOWNLOAD</v>
      </c>
      <c r="L21" s="116" t="s">
        <v>1605</v>
      </c>
      <c r="M21" s="114" t="s">
        <v>1476</v>
      </c>
    </row>
    <row r="22" spans="1:13" ht="36" customHeight="1">
      <c r="A22" s="43">
        <f t="shared" si="1"/>
        <v>20</v>
      </c>
      <c r="B22" s="67">
        <v>5581</v>
      </c>
      <c r="C22" s="49">
        <v>41794</v>
      </c>
      <c r="D22" s="55" t="s">
        <v>52</v>
      </c>
      <c r="E22" s="55" t="s">
        <v>53</v>
      </c>
      <c r="F22" s="45" t="s">
        <v>558</v>
      </c>
      <c r="G22" s="48" t="s">
        <v>1484</v>
      </c>
      <c r="H22" s="49">
        <v>41955</v>
      </c>
      <c r="I22" s="49">
        <v>41955</v>
      </c>
      <c r="J22" s="50">
        <v>400</v>
      </c>
      <c r="K22" s="7" t="str">
        <f t="shared" si="0"/>
        <v>DOWNLOAD</v>
      </c>
      <c r="L22" s="116" t="s">
        <v>1605</v>
      </c>
      <c r="M22" s="34"/>
    </row>
    <row r="23" spans="1:13" ht="36" customHeight="1">
      <c r="A23" s="43">
        <f t="shared" si="1"/>
        <v>21</v>
      </c>
      <c r="B23" s="67">
        <v>5582</v>
      </c>
      <c r="C23" s="49">
        <v>41794</v>
      </c>
      <c r="D23" s="14" t="s">
        <v>51</v>
      </c>
      <c r="E23" s="14" t="s">
        <v>50</v>
      </c>
      <c r="F23" s="45" t="s">
        <v>506</v>
      </c>
      <c r="G23" s="22" t="s">
        <v>1466</v>
      </c>
      <c r="H23" s="44">
        <v>41956</v>
      </c>
      <c r="I23" s="44">
        <v>41956</v>
      </c>
      <c r="J23" s="100">
        <v>400</v>
      </c>
      <c r="K23" s="7" t="str">
        <f t="shared" si="0"/>
        <v>DOWNLOAD</v>
      </c>
      <c r="L23" s="116" t="s">
        <v>1605</v>
      </c>
      <c r="M23" s="34"/>
    </row>
    <row r="24" spans="1:13" ht="36" customHeight="1">
      <c r="A24" s="43">
        <f t="shared" si="1"/>
        <v>22</v>
      </c>
      <c r="B24" s="67">
        <v>5583</v>
      </c>
      <c r="C24" s="49">
        <v>41794</v>
      </c>
      <c r="D24" s="51" t="s">
        <v>6</v>
      </c>
      <c r="E24" s="51" t="s">
        <v>7</v>
      </c>
      <c r="F24" s="45" t="s">
        <v>561</v>
      </c>
      <c r="G24" s="22" t="s">
        <v>1471</v>
      </c>
      <c r="H24" s="44">
        <v>41961</v>
      </c>
      <c r="I24" s="44">
        <v>41962</v>
      </c>
      <c r="J24" s="100">
        <v>800</v>
      </c>
      <c r="K24" s="7" t="str">
        <f t="shared" si="0"/>
        <v>DOWNLOAD</v>
      </c>
      <c r="L24" s="116" t="s">
        <v>1605</v>
      </c>
      <c r="M24" s="114" t="s">
        <v>1476</v>
      </c>
    </row>
    <row r="25" spans="1:13" ht="36" customHeight="1">
      <c r="A25" s="43">
        <f t="shared" si="1"/>
        <v>23</v>
      </c>
      <c r="B25" s="67">
        <v>5584</v>
      </c>
      <c r="C25" s="49">
        <v>41794</v>
      </c>
      <c r="D25" s="55" t="s">
        <v>52</v>
      </c>
      <c r="E25" s="55" t="s">
        <v>53</v>
      </c>
      <c r="F25" s="45" t="s">
        <v>558</v>
      </c>
      <c r="G25" s="48" t="s">
        <v>1483</v>
      </c>
      <c r="H25" s="49">
        <v>41961</v>
      </c>
      <c r="I25" s="49">
        <v>41961</v>
      </c>
      <c r="J25" s="50">
        <v>400</v>
      </c>
      <c r="K25" s="7" t="str">
        <f t="shared" si="0"/>
        <v>DOWNLOAD</v>
      </c>
      <c r="L25" s="116" t="s">
        <v>1605</v>
      </c>
      <c r="M25" s="34"/>
    </row>
    <row r="26" spans="1:13" ht="36" customHeight="1">
      <c r="A26" s="43">
        <f t="shared" si="1"/>
        <v>24</v>
      </c>
      <c r="B26" s="67">
        <v>5585</v>
      </c>
      <c r="C26" s="49">
        <v>41794</v>
      </c>
      <c r="D26" s="14" t="s">
        <v>51</v>
      </c>
      <c r="E26" s="14" t="s">
        <v>50</v>
      </c>
      <c r="F26" s="45" t="s">
        <v>506</v>
      </c>
      <c r="G26" s="22" t="s">
        <v>1469</v>
      </c>
      <c r="H26" s="44">
        <v>41962</v>
      </c>
      <c r="I26" s="44">
        <v>41962</v>
      </c>
      <c r="J26" s="100">
        <v>400</v>
      </c>
      <c r="K26" s="7" t="str">
        <f t="shared" si="0"/>
        <v>DOWNLOAD</v>
      </c>
      <c r="L26" s="116" t="s">
        <v>1605</v>
      </c>
      <c r="M26" s="34"/>
    </row>
    <row r="27" spans="1:13" ht="36" customHeight="1">
      <c r="A27" s="43">
        <f t="shared" si="1"/>
        <v>25</v>
      </c>
      <c r="B27" s="67">
        <v>5588</v>
      </c>
      <c r="C27" s="49">
        <v>41795</v>
      </c>
      <c r="D27" s="103" t="s">
        <v>263</v>
      </c>
      <c r="E27" s="103" t="s">
        <v>62</v>
      </c>
      <c r="F27" s="47" t="s">
        <v>510</v>
      </c>
      <c r="G27" s="48" t="s">
        <v>757</v>
      </c>
      <c r="H27" s="49">
        <v>41800</v>
      </c>
      <c r="I27" s="49">
        <v>41800</v>
      </c>
      <c r="J27" s="100">
        <v>400</v>
      </c>
      <c r="K27" s="7" t="str">
        <f t="shared" si="0"/>
        <v>DOWNLOAD</v>
      </c>
      <c r="L27" s="116" t="s">
        <v>1605</v>
      </c>
      <c r="M27" s="61"/>
    </row>
    <row r="28" spans="1:13" ht="36" customHeight="1">
      <c r="A28" s="43">
        <f t="shared" si="1"/>
        <v>26</v>
      </c>
      <c r="B28" s="67">
        <v>5589</v>
      </c>
      <c r="C28" s="49">
        <v>41795</v>
      </c>
      <c r="D28" s="103" t="s">
        <v>183</v>
      </c>
      <c r="E28" s="103" t="s">
        <v>53</v>
      </c>
      <c r="F28" s="47" t="s">
        <v>632</v>
      </c>
      <c r="G28" s="48" t="s">
        <v>757</v>
      </c>
      <c r="H28" s="49">
        <v>41800</v>
      </c>
      <c r="I28" s="49">
        <v>41800</v>
      </c>
      <c r="J28" s="100">
        <v>400</v>
      </c>
      <c r="K28" s="7" t="str">
        <f t="shared" si="0"/>
        <v>DOWNLOAD</v>
      </c>
      <c r="L28" s="116" t="s">
        <v>1605</v>
      </c>
      <c r="M28" s="61"/>
    </row>
    <row r="29" spans="1:13" ht="36" customHeight="1">
      <c r="A29" s="43">
        <f t="shared" si="1"/>
        <v>27</v>
      </c>
      <c r="B29" s="67">
        <v>5601</v>
      </c>
      <c r="C29" s="49">
        <v>41795</v>
      </c>
      <c r="D29" s="58" t="s">
        <v>1338</v>
      </c>
      <c r="E29" s="58" t="s">
        <v>1339</v>
      </c>
      <c r="F29" s="47" t="s">
        <v>1549</v>
      </c>
      <c r="G29" s="48" t="s">
        <v>1436</v>
      </c>
      <c r="H29" s="49">
        <v>41797</v>
      </c>
      <c r="I29" s="49">
        <v>41797</v>
      </c>
      <c r="J29" s="100">
        <v>245</v>
      </c>
      <c r="K29" s="7" t="str">
        <f t="shared" si="0"/>
        <v>DOWNLOAD</v>
      </c>
      <c r="L29" s="116" t="s">
        <v>1605</v>
      </c>
      <c r="M29" s="34"/>
    </row>
    <row r="30" spans="1:13" ht="36" customHeight="1">
      <c r="A30" s="43">
        <f t="shared" si="1"/>
        <v>28</v>
      </c>
      <c r="B30" s="67">
        <v>5602</v>
      </c>
      <c r="C30" s="49">
        <v>41795</v>
      </c>
      <c r="D30" s="51" t="s">
        <v>76</v>
      </c>
      <c r="E30" s="51" t="s">
        <v>77</v>
      </c>
      <c r="F30" s="45" t="s">
        <v>1539</v>
      </c>
      <c r="G30" s="48" t="s">
        <v>1407</v>
      </c>
      <c r="H30" s="49">
        <v>41797</v>
      </c>
      <c r="I30" s="49">
        <v>41797</v>
      </c>
      <c r="J30" s="100">
        <v>245</v>
      </c>
      <c r="K30" s="7" t="str">
        <f t="shared" si="0"/>
        <v>DOWNLOAD</v>
      </c>
      <c r="L30" s="116" t="s">
        <v>1605</v>
      </c>
      <c r="M30" s="34"/>
    </row>
    <row r="31" spans="1:13" ht="36" customHeight="1">
      <c r="A31" s="43">
        <f t="shared" si="1"/>
        <v>29</v>
      </c>
      <c r="B31" s="67">
        <v>5603</v>
      </c>
      <c r="C31" s="49">
        <v>41795</v>
      </c>
      <c r="D31" s="51" t="s">
        <v>47</v>
      </c>
      <c r="E31" s="51" t="s">
        <v>48</v>
      </c>
      <c r="F31" s="47" t="s">
        <v>1545</v>
      </c>
      <c r="G31" s="48" t="s">
        <v>1489</v>
      </c>
      <c r="H31" s="49">
        <v>41797</v>
      </c>
      <c r="I31" s="49">
        <v>41797</v>
      </c>
      <c r="J31" s="100">
        <v>245</v>
      </c>
      <c r="K31" s="7" t="str">
        <f t="shared" si="0"/>
        <v>DOWNLOAD</v>
      </c>
      <c r="L31" s="116" t="s">
        <v>1605</v>
      </c>
      <c r="M31" s="34"/>
    </row>
    <row r="32" spans="1:13" ht="36" customHeight="1">
      <c r="A32" s="43">
        <f t="shared" si="1"/>
        <v>30</v>
      </c>
      <c r="B32" s="53">
        <v>5607</v>
      </c>
      <c r="C32" s="44">
        <v>41795</v>
      </c>
      <c r="D32" s="55" t="s">
        <v>1286</v>
      </c>
      <c r="E32" s="55" t="s">
        <v>1261</v>
      </c>
      <c r="F32" s="45" t="s">
        <v>723</v>
      </c>
      <c r="G32" s="24" t="s">
        <v>724</v>
      </c>
      <c r="H32" s="44">
        <v>41814</v>
      </c>
      <c r="I32" s="44">
        <v>41815</v>
      </c>
      <c r="J32" s="100">
        <v>800</v>
      </c>
      <c r="K32" s="7" t="str">
        <f t="shared" si="0"/>
        <v>DOWNLOAD</v>
      </c>
      <c r="L32" s="116" t="s">
        <v>1605</v>
      </c>
      <c r="M32" s="34"/>
    </row>
    <row r="33" spans="1:13" ht="36" customHeight="1">
      <c r="A33" s="43">
        <f t="shared" si="1"/>
        <v>31</v>
      </c>
      <c r="B33" s="53">
        <v>5608</v>
      </c>
      <c r="C33" s="44">
        <v>41795</v>
      </c>
      <c r="D33" s="55" t="s">
        <v>1283</v>
      </c>
      <c r="E33" s="55" t="s">
        <v>1259</v>
      </c>
      <c r="F33" s="45" t="s">
        <v>725</v>
      </c>
      <c r="G33" s="24" t="s">
        <v>726</v>
      </c>
      <c r="H33" s="44">
        <v>41816</v>
      </c>
      <c r="I33" s="44">
        <v>41817</v>
      </c>
      <c r="J33" s="100">
        <v>1100</v>
      </c>
      <c r="K33" s="7" t="str">
        <f t="shared" si="0"/>
        <v>DOWNLOAD</v>
      </c>
      <c r="L33" s="116" t="s">
        <v>1605</v>
      </c>
      <c r="M33" s="34"/>
    </row>
    <row r="34" spans="1:13" ht="36" customHeight="1">
      <c r="A34" s="43">
        <f t="shared" si="1"/>
        <v>32</v>
      </c>
      <c r="B34" s="53">
        <v>5609</v>
      </c>
      <c r="C34" s="44">
        <v>41795</v>
      </c>
      <c r="D34" s="55" t="s">
        <v>835</v>
      </c>
      <c r="E34" s="55" t="s">
        <v>836</v>
      </c>
      <c r="F34" s="45" t="s">
        <v>727</v>
      </c>
      <c r="G34" s="24" t="s">
        <v>728</v>
      </c>
      <c r="H34" s="44">
        <v>41815</v>
      </c>
      <c r="I34" s="44">
        <v>41815</v>
      </c>
      <c r="J34" s="100">
        <v>320</v>
      </c>
      <c r="K34" s="7" t="str">
        <f t="shared" si="0"/>
        <v>DOWNLOAD</v>
      </c>
      <c r="L34" s="116" t="s">
        <v>1605</v>
      </c>
      <c r="M34" s="34"/>
    </row>
    <row r="35" spans="1:13" ht="36" customHeight="1">
      <c r="A35" s="43">
        <f t="shared" si="1"/>
        <v>33</v>
      </c>
      <c r="B35" s="53">
        <v>5636</v>
      </c>
      <c r="C35" s="44">
        <v>41796</v>
      </c>
      <c r="D35" s="55" t="s">
        <v>9</v>
      </c>
      <c r="E35" s="55" t="s">
        <v>87</v>
      </c>
      <c r="F35" s="45" t="s">
        <v>798</v>
      </c>
      <c r="G35" s="24" t="s">
        <v>757</v>
      </c>
      <c r="H35" s="44">
        <v>41802</v>
      </c>
      <c r="I35" s="44">
        <v>41802</v>
      </c>
      <c r="J35" s="100">
        <v>400</v>
      </c>
      <c r="K35" s="7" t="str">
        <f t="shared" si="0"/>
        <v>DOWNLOAD</v>
      </c>
      <c r="L35" s="116" t="s">
        <v>1605</v>
      </c>
      <c r="M35" s="34"/>
    </row>
    <row r="36" spans="1:13" ht="36" customHeight="1">
      <c r="A36" s="43">
        <f t="shared" si="1"/>
        <v>34</v>
      </c>
      <c r="B36" s="53">
        <v>5637</v>
      </c>
      <c r="C36" s="44">
        <v>41796</v>
      </c>
      <c r="D36" s="55" t="s">
        <v>926</v>
      </c>
      <c r="E36" s="55" t="s">
        <v>1650</v>
      </c>
      <c r="F36" s="45" t="s">
        <v>761</v>
      </c>
      <c r="G36" s="22" t="s">
        <v>757</v>
      </c>
      <c r="H36" s="44">
        <v>41802</v>
      </c>
      <c r="I36" s="44">
        <v>41802</v>
      </c>
      <c r="J36" s="100">
        <v>200</v>
      </c>
      <c r="K36" s="7" t="str">
        <f t="shared" si="0"/>
        <v>DOWNLOAD</v>
      </c>
      <c r="L36" s="116" t="s">
        <v>1605</v>
      </c>
      <c r="M36" s="34"/>
    </row>
    <row r="37" spans="1:13" ht="36" customHeight="1">
      <c r="A37" s="43">
        <f t="shared" si="1"/>
        <v>35</v>
      </c>
      <c r="B37" s="53">
        <v>5638</v>
      </c>
      <c r="C37" s="44">
        <v>41796</v>
      </c>
      <c r="D37" s="55" t="s">
        <v>1636</v>
      </c>
      <c r="E37" s="55" t="s">
        <v>96</v>
      </c>
      <c r="F37" s="45" t="s">
        <v>626</v>
      </c>
      <c r="G37" s="24" t="s">
        <v>710</v>
      </c>
      <c r="H37" s="44">
        <v>41800</v>
      </c>
      <c r="I37" s="44">
        <v>41801</v>
      </c>
      <c r="J37" s="100">
        <v>1400</v>
      </c>
      <c r="K37" s="7" t="str">
        <f t="shared" si="0"/>
        <v>DOWNLOAD</v>
      </c>
      <c r="L37" s="116" t="s">
        <v>1605</v>
      </c>
      <c r="M37" s="34"/>
    </row>
    <row r="38" spans="1:13" ht="36" customHeight="1">
      <c r="A38" s="43">
        <f t="shared" si="1"/>
        <v>36</v>
      </c>
      <c r="B38" s="53">
        <v>5639</v>
      </c>
      <c r="C38" s="44">
        <v>41796</v>
      </c>
      <c r="D38" s="55" t="s">
        <v>331</v>
      </c>
      <c r="E38" s="55" t="s">
        <v>1639</v>
      </c>
      <c r="F38" s="45" t="s">
        <v>624</v>
      </c>
      <c r="G38" s="24" t="s">
        <v>710</v>
      </c>
      <c r="H38" s="44">
        <v>41807</v>
      </c>
      <c r="I38" s="44">
        <v>41808</v>
      </c>
      <c r="J38" s="100">
        <v>1400</v>
      </c>
      <c r="K38" s="7" t="str">
        <f t="shared" si="0"/>
        <v>DOWNLOAD</v>
      </c>
      <c r="L38" s="116" t="s">
        <v>1605</v>
      </c>
      <c r="M38" s="34"/>
    </row>
    <row r="39" spans="1:13" ht="36" customHeight="1">
      <c r="A39" s="43">
        <f t="shared" si="1"/>
        <v>37</v>
      </c>
      <c r="B39" s="53">
        <v>5661</v>
      </c>
      <c r="C39" s="44">
        <v>41796</v>
      </c>
      <c r="D39" s="51" t="s">
        <v>198</v>
      </c>
      <c r="E39" s="51" t="s">
        <v>1651</v>
      </c>
      <c r="F39" s="45" t="s">
        <v>1579</v>
      </c>
      <c r="G39" s="22" t="s">
        <v>1499</v>
      </c>
      <c r="H39" s="44">
        <v>41828</v>
      </c>
      <c r="I39" s="44">
        <v>41829</v>
      </c>
      <c r="J39" s="100">
        <v>800</v>
      </c>
      <c r="K39" s="7" t="str">
        <f t="shared" si="0"/>
        <v>DOWNLOAD</v>
      </c>
      <c r="L39" s="116" t="s">
        <v>1605</v>
      </c>
      <c r="M39" s="34"/>
    </row>
    <row r="40" spans="1:13" ht="36" customHeight="1">
      <c r="A40" s="43">
        <f t="shared" si="1"/>
        <v>38</v>
      </c>
      <c r="B40" s="53">
        <v>5688</v>
      </c>
      <c r="C40" s="44">
        <v>41799</v>
      </c>
      <c r="D40" s="55" t="s">
        <v>1281</v>
      </c>
      <c r="E40" s="55" t="s">
        <v>1258</v>
      </c>
      <c r="F40" s="45" t="s">
        <v>738</v>
      </c>
      <c r="G40" s="24" t="s">
        <v>752</v>
      </c>
      <c r="H40" s="44">
        <v>41799</v>
      </c>
      <c r="I40" s="44">
        <v>41799</v>
      </c>
      <c r="J40" s="100">
        <v>100</v>
      </c>
      <c r="K40" s="7" t="str">
        <f t="shared" si="0"/>
        <v>DOWNLOAD</v>
      </c>
      <c r="L40" s="116" t="s">
        <v>1605</v>
      </c>
      <c r="M40" s="34"/>
    </row>
    <row r="41" spans="1:13" ht="36" customHeight="1">
      <c r="A41" s="43">
        <f t="shared" si="1"/>
        <v>39</v>
      </c>
      <c r="B41" s="53">
        <v>5689</v>
      </c>
      <c r="C41" s="44">
        <v>41799</v>
      </c>
      <c r="D41" s="14" t="s">
        <v>910</v>
      </c>
      <c r="E41" s="14" t="s">
        <v>1610</v>
      </c>
      <c r="F41" s="45" t="s">
        <v>1533</v>
      </c>
      <c r="G41" s="22" t="s">
        <v>1490</v>
      </c>
      <c r="H41" s="44">
        <v>41892</v>
      </c>
      <c r="I41" s="44">
        <v>41894</v>
      </c>
      <c r="J41" s="100">
        <v>72</v>
      </c>
      <c r="K41" s="7" t="str">
        <f t="shared" si="0"/>
        <v>DOWNLOAD</v>
      </c>
      <c r="L41" s="116" t="s">
        <v>1605</v>
      </c>
      <c r="M41" s="34"/>
    </row>
    <row r="42" spans="1:13" ht="36" customHeight="1">
      <c r="A42" s="43">
        <f t="shared" si="1"/>
        <v>40</v>
      </c>
      <c r="B42" s="53">
        <v>5694</v>
      </c>
      <c r="C42" s="44">
        <v>41799</v>
      </c>
      <c r="D42" s="55" t="s">
        <v>1048</v>
      </c>
      <c r="E42" s="55" t="s">
        <v>317</v>
      </c>
      <c r="F42" s="45" t="s">
        <v>791</v>
      </c>
      <c r="G42" s="24" t="s">
        <v>792</v>
      </c>
      <c r="H42" s="44">
        <v>41804</v>
      </c>
      <c r="I42" s="44">
        <v>41804</v>
      </c>
      <c r="J42" s="100">
        <v>78</v>
      </c>
      <c r="K42" s="7" t="str">
        <f t="shared" si="0"/>
        <v>DOWNLOAD</v>
      </c>
      <c r="L42" s="116" t="s">
        <v>1605</v>
      </c>
      <c r="M42" s="34"/>
    </row>
    <row r="43" spans="1:13" ht="36" customHeight="1">
      <c r="A43" s="43">
        <f t="shared" si="1"/>
        <v>41</v>
      </c>
      <c r="B43" s="53">
        <v>5695</v>
      </c>
      <c r="C43" s="44">
        <v>41799</v>
      </c>
      <c r="D43" s="55" t="s">
        <v>1089</v>
      </c>
      <c r="E43" s="55" t="s">
        <v>885</v>
      </c>
      <c r="F43" s="45" t="s">
        <v>793</v>
      </c>
      <c r="G43" s="24" t="s">
        <v>792</v>
      </c>
      <c r="H43" s="44">
        <v>41804</v>
      </c>
      <c r="I43" s="44">
        <v>41804</v>
      </c>
      <c r="J43" s="100">
        <v>78</v>
      </c>
      <c r="K43" s="7" t="str">
        <f t="shared" si="0"/>
        <v>DOWNLOAD</v>
      </c>
      <c r="L43" s="116" t="s">
        <v>1605</v>
      </c>
      <c r="M43" s="34"/>
    </row>
    <row r="44" spans="1:13" ht="36" customHeight="1">
      <c r="A44" s="43">
        <f t="shared" si="1"/>
        <v>42</v>
      </c>
      <c r="B44" s="53">
        <v>5696</v>
      </c>
      <c r="C44" s="44">
        <v>41799</v>
      </c>
      <c r="D44" s="55" t="s">
        <v>961</v>
      </c>
      <c r="E44" s="55" t="s">
        <v>962</v>
      </c>
      <c r="F44" s="45" t="s">
        <v>668</v>
      </c>
      <c r="G44" s="24" t="s">
        <v>666</v>
      </c>
      <c r="H44" s="44">
        <v>41804</v>
      </c>
      <c r="I44" s="44">
        <v>41804</v>
      </c>
      <c r="J44" s="100">
        <v>234</v>
      </c>
      <c r="K44" s="7" t="str">
        <f t="shared" si="0"/>
        <v>DOWNLOAD</v>
      </c>
      <c r="L44" s="116" t="s">
        <v>1605</v>
      </c>
      <c r="M44" s="34"/>
    </row>
    <row r="45" spans="1:13" ht="36" customHeight="1">
      <c r="A45" s="43">
        <f t="shared" si="1"/>
        <v>43</v>
      </c>
      <c r="B45" s="67">
        <v>5697</v>
      </c>
      <c r="C45" s="49">
        <v>41799</v>
      </c>
      <c r="D45" s="103" t="s">
        <v>1601</v>
      </c>
      <c r="E45" s="103" t="s">
        <v>962</v>
      </c>
      <c r="F45" s="47" t="s">
        <v>794</v>
      </c>
      <c r="G45" s="48" t="s">
        <v>1507</v>
      </c>
      <c r="H45" s="49">
        <v>41804</v>
      </c>
      <c r="I45" s="49">
        <v>41804</v>
      </c>
      <c r="J45" s="59">
        <v>78</v>
      </c>
      <c r="K45" s="7" t="str">
        <f t="shared" si="0"/>
        <v>DOWNLOAD</v>
      </c>
      <c r="L45" s="116" t="s">
        <v>1605</v>
      </c>
      <c r="M45" s="106" t="s">
        <v>1602</v>
      </c>
    </row>
    <row r="46" spans="1:13" ht="36" customHeight="1">
      <c r="A46" s="43">
        <f t="shared" si="1"/>
        <v>44</v>
      </c>
      <c r="B46" s="53">
        <v>5698</v>
      </c>
      <c r="C46" s="44">
        <v>41799</v>
      </c>
      <c r="D46" s="55" t="s">
        <v>1047</v>
      </c>
      <c r="E46" s="55" t="s">
        <v>200</v>
      </c>
      <c r="F46" s="45" t="s">
        <v>795</v>
      </c>
      <c r="G46" s="24" t="s">
        <v>792</v>
      </c>
      <c r="H46" s="44">
        <v>41804</v>
      </c>
      <c r="I46" s="44">
        <v>41804</v>
      </c>
      <c r="J46" s="100">
        <v>78</v>
      </c>
      <c r="K46" s="7" t="str">
        <f t="shared" si="0"/>
        <v>DOWNLOAD</v>
      </c>
      <c r="L46" s="116" t="s">
        <v>1605</v>
      </c>
      <c r="M46" s="34"/>
    </row>
    <row r="47" spans="1:13" ht="36" customHeight="1">
      <c r="A47" s="43">
        <f t="shared" si="1"/>
        <v>45</v>
      </c>
      <c r="B47" s="53">
        <v>5709</v>
      </c>
      <c r="C47" s="44">
        <v>41799</v>
      </c>
      <c r="D47" s="55" t="s">
        <v>392</v>
      </c>
      <c r="E47" s="55" t="s">
        <v>393</v>
      </c>
      <c r="F47" s="45" t="s">
        <v>785</v>
      </c>
      <c r="G47" s="24" t="s">
        <v>649</v>
      </c>
      <c r="H47" s="44">
        <v>41804</v>
      </c>
      <c r="I47" s="44">
        <v>41804</v>
      </c>
      <c r="J47" s="100">
        <v>156</v>
      </c>
      <c r="K47" s="7" t="str">
        <f t="shared" si="0"/>
        <v>DOWNLOAD</v>
      </c>
      <c r="L47" s="116" t="s">
        <v>1605</v>
      </c>
      <c r="M47" s="34"/>
    </row>
    <row r="48" spans="1:13" ht="36" customHeight="1">
      <c r="A48" s="43">
        <f t="shared" si="1"/>
        <v>46</v>
      </c>
      <c r="B48" s="53">
        <v>5710</v>
      </c>
      <c r="C48" s="44">
        <v>41799</v>
      </c>
      <c r="D48" s="55" t="s">
        <v>358</v>
      </c>
      <c r="E48" s="55" t="s">
        <v>1652</v>
      </c>
      <c r="F48" s="45" t="s">
        <v>786</v>
      </c>
      <c r="G48" s="24" t="s">
        <v>649</v>
      </c>
      <c r="H48" s="44">
        <v>41804</v>
      </c>
      <c r="I48" s="44">
        <v>41804</v>
      </c>
      <c r="J48" s="100">
        <v>156</v>
      </c>
      <c r="K48" s="7" t="str">
        <f t="shared" si="0"/>
        <v>DOWNLOAD</v>
      </c>
      <c r="L48" s="116" t="s">
        <v>1605</v>
      </c>
      <c r="M48" s="34"/>
    </row>
    <row r="49" spans="1:13" ht="36" customHeight="1">
      <c r="A49" s="43">
        <f t="shared" si="1"/>
        <v>47</v>
      </c>
      <c r="B49" s="53">
        <v>5712</v>
      </c>
      <c r="C49" s="44">
        <v>41799</v>
      </c>
      <c r="D49" s="55" t="s">
        <v>361</v>
      </c>
      <c r="E49" s="55" t="s">
        <v>175</v>
      </c>
      <c r="F49" s="45" t="s">
        <v>657</v>
      </c>
      <c r="G49" s="24" t="s">
        <v>666</v>
      </c>
      <c r="H49" s="44">
        <v>41804</v>
      </c>
      <c r="I49" s="44">
        <v>41804</v>
      </c>
      <c r="J49" s="100">
        <v>234</v>
      </c>
      <c r="K49" s="7" t="str">
        <f t="shared" si="0"/>
        <v>DOWNLOAD</v>
      </c>
      <c r="L49" s="116" t="s">
        <v>1605</v>
      </c>
      <c r="M49" s="34"/>
    </row>
    <row r="50" spans="1:13" ht="36" customHeight="1">
      <c r="A50" s="43">
        <f t="shared" si="1"/>
        <v>48</v>
      </c>
      <c r="B50" s="53">
        <v>5724</v>
      </c>
      <c r="C50" s="44">
        <v>41800</v>
      </c>
      <c r="D50" s="55" t="s">
        <v>1269</v>
      </c>
      <c r="E50" s="55" t="s">
        <v>1640</v>
      </c>
      <c r="F50" s="45" t="s">
        <v>627</v>
      </c>
      <c r="G50" s="22" t="s">
        <v>1500</v>
      </c>
      <c r="H50" s="44">
        <v>41821</v>
      </c>
      <c r="I50" s="44">
        <v>41821</v>
      </c>
      <c r="J50" s="100">
        <v>700</v>
      </c>
      <c r="K50" s="7" t="str">
        <f t="shared" si="0"/>
        <v>DOWNLOAD</v>
      </c>
      <c r="L50" s="116" t="s">
        <v>1605</v>
      </c>
      <c r="M50" s="34"/>
    </row>
    <row r="51" spans="1:13" ht="36" customHeight="1">
      <c r="A51" s="43">
        <f t="shared" si="1"/>
        <v>49</v>
      </c>
      <c r="B51" s="53">
        <v>5725</v>
      </c>
      <c r="C51" s="44">
        <v>41800</v>
      </c>
      <c r="D51" s="55" t="s">
        <v>1635</v>
      </c>
      <c r="E51" s="55" t="s">
        <v>840</v>
      </c>
      <c r="F51" s="45" t="s">
        <v>645</v>
      </c>
      <c r="G51" s="24" t="s">
        <v>646</v>
      </c>
      <c r="H51" s="44">
        <v>41809</v>
      </c>
      <c r="I51" s="44">
        <v>41809</v>
      </c>
      <c r="J51" s="100">
        <v>700</v>
      </c>
      <c r="K51" s="7" t="str">
        <f t="shared" si="0"/>
        <v>DOWNLOAD</v>
      </c>
      <c r="L51" s="116" t="s">
        <v>1605</v>
      </c>
      <c r="M51" s="34"/>
    </row>
    <row r="52" spans="1:13" ht="36" customHeight="1">
      <c r="A52" s="43">
        <f t="shared" si="1"/>
        <v>50</v>
      </c>
      <c r="B52" s="53">
        <v>5730</v>
      </c>
      <c r="C52" s="68">
        <v>41800</v>
      </c>
      <c r="D52" s="75" t="s">
        <v>835</v>
      </c>
      <c r="E52" s="75" t="s">
        <v>836</v>
      </c>
      <c r="F52" s="70" t="s">
        <v>727</v>
      </c>
      <c r="G52" s="71" t="s">
        <v>1501</v>
      </c>
      <c r="H52" s="68">
        <v>41815</v>
      </c>
      <c r="I52" s="68">
        <v>41816</v>
      </c>
      <c r="J52" s="102">
        <v>0</v>
      </c>
      <c r="K52" s="7" t="str">
        <f t="shared" si="0"/>
        <v>DOWNLOAD</v>
      </c>
      <c r="L52" s="116" t="s">
        <v>1605</v>
      </c>
      <c r="M52" s="112" t="s">
        <v>1604</v>
      </c>
    </row>
    <row r="53" spans="1:13" ht="36" customHeight="1">
      <c r="A53" s="43">
        <f t="shared" si="1"/>
        <v>51</v>
      </c>
      <c r="B53" s="53">
        <v>5731</v>
      </c>
      <c r="C53" s="68">
        <v>41800</v>
      </c>
      <c r="D53" s="75" t="s">
        <v>831</v>
      </c>
      <c r="E53" s="75" t="s">
        <v>832</v>
      </c>
      <c r="F53" s="70" t="s">
        <v>1583</v>
      </c>
      <c r="G53" s="71" t="s">
        <v>1501</v>
      </c>
      <c r="H53" s="68">
        <v>41815</v>
      </c>
      <c r="I53" s="68">
        <v>41816</v>
      </c>
      <c r="J53" s="102">
        <v>0</v>
      </c>
      <c r="K53" s="7" t="str">
        <f t="shared" si="0"/>
        <v>DOWNLOAD</v>
      </c>
      <c r="L53" s="116" t="s">
        <v>1605</v>
      </c>
      <c r="M53" s="112" t="s">
        <v>1604</v>
      </c>
    </row>
    <row r="54" spans="1:13" ht="36" customHeight="1">
      <c r="A54" s="43">
        <f t="shared" si="1"/>
        <v>52</v>
      </c>
      <c r="B54" s="53">
        <v>5732</v>
      </c>
      <c r="C54" s="44">
        <v>41800</v>
      </c>
      <c r="D54" s="51" t="s">
        <v>849</v>
      </c>
      <c r="E54" s="51" t="s">
        <v>44</v>
      </c>
      <c r="F54" s="45" t="s">
        <v>1584</v>
      </c>
      <c r="G54" s="22" t="s">
        <v>1502</v>
      </c>
      <c r="H54" s="44">
        <v>41822</v>
      </c>
      <c r="I54" s="44">
        <v>41823</v>
      </c>
      <c r="J54" s="100">
        <v>600</v>
      </c>
      <c r="K54" s="7" t="str">
        <f t="shared" si="0"/>
        <v>DOWNLOAD</v>
      </c>
      <c r="L54" s="116" t="s">
        <v>1605</v>
      </c>
      <c r="M54" s="34"/>
    </row>
    <row r="55" spans="1:13" ht="36" customHeight="1">
      <c r="A55" s="43">
        <f t="shared" si="1"/>
        <v>53</v>
      </c>
      <c r="B55" s="53">
        <v>5748</v>
      </c>
      <c r="C55" s="44">
        <v>41800</v>
      </c>
      <c r="D55" s="55" t="s">
        <v>251</v>
      </c>
      <c r="E55" s="55" t="s">
        <v>1653</v>
      </c>
      <c r="F55" s="45" t="s">
        <v>758</v>
      </c>
      <c r="G55" s="22" t="s">
        <v>757</v>
      </c>
      <c r="H55" s="44">
        <v>41802</v>
      </c>
      <c r="I55" s="44">
        <v>41802</v>
      </c>
      <c r="J55" s="100">
        <v>200</v>
      </c>
      <c r="K55" s="7" t="str">
        <f t="shared" si="0"/>
        <v>DOWNLOAD</v>
      </c>
      <c r="L55" s="116" t="s">
        <v>1605</v>
      </c>
      <c r="M55" s="34"/>
    </row>
    <row r="56" spans="1:13" ht="36" customHeight="1">
      <c r="A56" s="43">
        <f t="shared" si="1"/>
        <v>54</v>
      </c>
      <c r="B56" s="53">
        <v>5749</v>
      </c>
      <c r="C56" s="44">
        <v>41800</v>
      </c>
      <c r="D56" s="51" t="s">
        <v>173</v>
      </c>
      <c r="E56" s="51" t="s">
        <v>50</v>
      </c>
      <c r="F56" s="45" t="s">
        <v>760</v>
      </c>
      <c r="G56" s="22" t="s">
        <v>757</v>
      </c>
      <c r="H56" s="44">
        <v>41802</v>
      </c>
      <c r="I56" s="44">
        <v>41802</v>
      </c>
      <c r="J56" s="100">
        <v>200</v>
      </c>
      <c r="K56" s="7" t="str">
        <f t="shared" si="0"/>
        <v>DOWNLOAD</v>
      </c>
      <c r="L56" s="116" t="s">
        <v>1605</v>
      </c>
      <c r="M56" s="34"/>
    </row>
    <row r="57" spans="1:13" ht="36" customHeight="1">
      <c r="A57" s="43">
        <f t="shared" si="1"/>
        <v>55</v>
      </c>
      <c r="B57" s="53">
        <v>5753</v>
      </c>
      <c r="C57" s="44">
        <v>41801</v>
      </c>
      <c r="D57" s="55" t="s">
        <v>1636</v>
      </c>
      <c r="E57" s="55" t="s">
        <v>96</v>
      </c>
      <c r="F57" s="45" t="s">
        <v>626</v>
      </c>
      <c r="G57" s="22" t="s">
        <v>1503</v>
      </c>
      <c r="H57" s="44">
        <v>41822</v>
      </c>
      <c r="I57" s="44">
        <v>41822</v>
      </c>
      <c r="J57" s="100">
        <v>300</v>
      </c>
      <c r="K57" s="7" t="str">
        <f t="shared" si="0"/>
        <v>DOWNLOAD</v>
      </c>
      <c r="L57" s="116" t="s">
        <v>1605</v>
      </c>
      <c r="M57" s="34"/>
    </row>
    <row r="58" spans="1:13" ht="36" customHeight="1">
      <c r="A58" s="43">
        <f t="shared" si="1"/>
        <v>56</v>
      </c>
      <c r="B58" s="53">
        <v>5754</v>
      </c>
      <c r="C58" s="44">
        <v>41801</v>
      </c>
      <c r="D58" s="55" t="s">
        <v>1149</v>
      </c>
      <c r="E58" s="55" t="s">
        <v>1614</v>
      </c>
      <c r="F58" s="45" t="s">
        <v>479</v>
      </c>
      <c r="G58" s="22" t="s">
        <v>1503</v>
      </c>
      <c r="H58" s="44">
        <v>41823</v>
      </c>
      <c r="I58" s="44">
        <v>41823</v>
      </c>
      <c r="J58" s="100">
        <v>300</v>
      </c>
      <c r="K58" s="7" t="str">
        <f t="shared" si="0"/>
        <v>DOWNLOAD</v>
      </c>
      <c r="L58" s="116" t="s">
        <v>1605</v>
      </c>
      <c r="M58" s="34"/>
    </row>
    <row r="59" spans="1:13" ht="36" customHeight="1">
      <c r="A59" s="43">
        <f t="shared" si="1"/>
        <v>57</v>
      </c>
      <c r="B59" s="53">
        <v>5819</v>
      </c>
      <c r="C59" s="44">
        <v>41801</v>
      </c>
      <c r="D59" s="55" t="s">
        <v>63</v>
      </c>
      <c r="E59" s="55" t="s">
        <v>36</v>
      </c>
      <c r="F59" s="45" t="s">
        <v>777</v>
      </c>
      <c r="G59" s="24" t="s">
        <v>778</v>
      </c>
      <c r="H59" s="44">
        <v>41804</v>
      </c>
      <c r="I59" s="44">
        <v>41804</v>
      </c>
      <c r="J59" s="100">
        <v>390</v>
      </c>
      <c r="K59" s="7" t="str">
        <f t="shared" si="0"/>
        <v>DOWNLOAD</v>
      </c>
      <c r="L59" s="116" t="s">
        <v>1605</v>
      </c>
      <c r="M59" s="34"/>
    </row>
    <row r="60" spans="1:13" ht="36" customHeight="1">
      <c r="A60" s="43">
        <f t="shared" si="1"/>
        <v>58</v>
      </c>
      <c r="B60" s="53">
        <v>5820</v>
      </c>
      <c r="C60" s="44">
        <v>41801</v>
      </c>
      <c r="D60" s="51" t="s">
        <v>11</v>
      </c>
      <c r="E60" s="51" t="s">
        <v>10</v>
      </c>
      <c r="F60" s="45" t="s">
        <v>653</v>
      </c>
      <c r="G60" s="22" t="s">
        <v>1405</v>
      </c>
      <c r="H60" s="29">
        <v>41804</v>
      </c>
      <c r="I60" s="29">
        <v>41804</v>
      </c>
      <c r="J60" s="100">
        <v>156</v>
      </c>
      <c r="K60" s="7" t="str">
        <f t="shared" si="0"/>
        <v>DOWNLOAD</v>
      </c>
      <c r="L60" s="116" t="s">
        <v>1605</v>
      </c>
      <c r="M60" s="106" t="s">
        <v>1504</v>
      </c>
    </row>
    <row r="61" spans="1:13" ht="36" customHeight="1">
      <c r="A61" s="43">
        <f t="shared" si="1"/>
        <v>59</v>
      </c>
      <c r="B61" s="53">
        <v>5821</v>
      </c>
      <c r="C61" s="44">
        <v>41801</v>
      </c>
      <c r="D61" s="55" t="s">
        <v>197</v>
      </c>
      <c r="E61" s="55" t="s">
        <v>1637</v>
      </c>
      <c r="F61" s="45" t="s">
        <v>714</v>
      </c>
      <c r="G61" s="22" t="s">
        <v>757</v>
      </c>
      <c r="H61" s="29">
        <v>41807</v>
      </c>
      <c r="I61" s="29">
        <v>41807</v>
      </c>
      <c r="J61" s="100">
        <v>400</v>
      </c>
      <c r="K61" s="7" t="str">
        <f t="shared" si="0"/>
        <v>DOWNLOAD</v>
      </c>
      <c r="L61" s="116" t="s">
        <v>1605</v>
      </c>
      <c r="M61" s="34"/>
    </row>
    <row r="62" spans="1:13" ht="36" customHeight="1">
      <c r="A62" s="43">
        <f t="shared" si="1"/>
        <v>60</v>
      </c>
      <c r="B62" s="53">
        <v>5852</v>
      </c>
      <c r="C62" s="44">
        <v>41802</v>
      </c>
      <c r="D62" s="55" t="s">
        <v>147</v>
      </c>
      <c r="E62" s="55" t="s">
        <v>21</v>
      </c>
      <c r="F62" s="45" t="s">
        <v>514</v>
      </c>
      <c r="G62" s="22" t="s">
        <v>1505</v>
      </c>
      <c r="H62" s="44">
        <v>41822</v>
      </c>
      <c r="I62" s="44">
        <v>41823</v>
      </c>
      <c r="J62" s="100">
        <v>80</v>
      </c>
      <c r="K62" s="7" t="str">
        <f t="shared" si="0"/>
        <v>DOWNLOAD</v>
      </c>
      <c r="L62" s="116" t="s">
        <v>1605</v>
      </c>
      <c r="M62" s="34"/>
    </row>
    <row r="63" spans="1:13" ht="36" customHeight="1">
      <c r="A63" s="43">
        <f t="shared" si="1"/>
        <v>61</v>
      </c>
      <c r="B63" s="53">
        <v>5862</v>
      </c>
      <c r="C63" s="44">
        <v>41802</v>
      </c>
      <c r="D63" s="55" t="s">
        <v>173</v>
      </c>
      <c r="E63" s="55" t="s">
        <v>50</v>
      </c>
      <c r="F63" s="45" t="s">
        <v>760</v>
      </c>
      <c r="G63" s="24" t="s">
        <v>759</v>
      </c>
      <c r="H63" s="44">
        <v>41802</v>
      </c>
      <c r="I63" s="44">
        <v>41802</v>
      </c>
      <c r="J63" s="100">
        <v>200</v>
      </c>
      <c r="K63" s="7" t="str">
        <f t="shared" si="0"/>
        <v>DOWNLOAD</v>
      </c>
      <c r="L63" s="116" t="s">
        <v>1605</v>
      </c>
      <c r="M63" s="106" t="s">
        <v>1478</v>
      </c>
    </row>
    <row r="64" spans="1:13" ht="36" customHeight="1">
      <c r="A64" s="43">
        <f t="shared" si="1"/>
        <v>62</v>
      </c>
      <c r="B64" s="53">
        <v>5863</v>
      </c>
      <c r="C64" s="44">
        <v>41802</v>
      </c>
      <c r="D64" s="51" t="s">
        <v>251</v>
      </c>
      <c r="E64" s="55" t="s">
        <v>1653</v>
      </c>
      <c r="F64" s="45" t="s">
        <v>758</v>
      </c>
      <c r="G64" s="24" t="s">
        <v>759</v>
      </c>
      <c r="H64" s="44">
        <v>41802</v>
      </c>
      <c r="I64" s="44">
        <v>41802</v>
      </c>
      <c r="J64" s="100">
        <v>200</v>
      </c>
      <c r="K64" s="7" t="str">
        <f t="shared" si="0"/>
        <v>DOWNLOAD</v>
      </c>
      <c r="L64" s="116" t="s">
        <v>1605</v>
      </c>
      <c r="M64" s="106" t="s">
        <v>1506</v>
      </c>
    </row>
    <row r="65" spans="1:13" ht="36" customHeight="1">
      <c r="A65" s="43">
        <f t="shared" si="1"/>
        <v>63</v>
      </c>
      <c r="B65" s="53">
        <v>5864</v>
      </c>
      <c r="C65" s="44">
        <v>41802</v>
      </c>
      <c r="D65" s="51" t="s">
        <v>926</v>
      </c>
      <c r="E65" s="55" t="s">
        <v>1650</v>
      </c>
      <c r="F65" s="45" t="s">
        <v>761</v>
      </c>
      <c r="G65" s="24" t="s">
        <v>759</v>
      </c>
      <c r="H65" s="44">
        <v>41802</v>
      </c>
      <c r="I65" s="44">
        <v>41802</v>
      </c>
      <c r="J65" s="100">
        <v>200</v>
      </c>
      <c r="K65" s="7" t="str">
        <f t="shared" si="0"/>
        <v>DOWNLOAD</v>
      </c>
      <c r="L65" s="116" t="s">
        <v>1605</v>
      </c>
      <c r="M65" s="106" t="s">
        <v>1508</v>
      </c>
    </row>
    <row r="66" spans="1:13" ht="36" customHeight="1">
      <c r="A66" s="43">
        <f t="shared" si="1"/>
        <v>64</v>
      </c>
      <c r="B66" s="53">
        <v>5865</v>
      </c>
      <c r="C66" s="44">
        <v>41802</v>
      </c>
      <c r="D66" s="55" t="s">
        <v>106</v>
      </c>
      <c r="E66" s="55" t="s">
        <v>107</v>
      </c>
      <c r="F66" s="45" t="s">
        <v>762</v>
      </c>
      <c r="G66" s="24" t="s">
        <v>759</v>
      </c>
      <c r="H66" s="44">
        <v>41807</v>
      </c>
      <c r="I66" s="44">
        <v>41807</v>
      </c>
      <c r="J66" s="100">
        <v>200</v>
      </c>
      <c r="K66" s="7" t="str">
        <f t="shared" si="0"/>
        <v>DOWNLOAD</v>
      </c>
      <c r="L66" s="116" t="s">
        <v>1605</v>
      </c>
      <c r="M66" s="34"/>
    </row>
    <row r="67" spans="1:13" ht="36" customHeight="1">
      <c r="A67" s="43">
        <f t="shared" si="1"/>
        <v>65</v>
      </c>
      <c r="B67" s="53">
        <v>5866</v>
      </c>
      <c r="C67" s="44">
        <v>41802</v>
      </c>
      <c r="D67" s="55" t="s">
        <v>249</v>
      </c>
      <c r="E67" s="55" t="s">
        <v>30</v>
      </c>
      <c r="F67" s="45" t="s">
        <v>770</v>
      </c>
      <c r="G67" s="24" t="s">
        <v>759</v>
      </c>
      <c r="H67" s="44">
        <v>41807</v>
      </c>
      <c r="I67" s="44">
        <v>41807</v>
      </c>
      <c r="J67" s="100">
        <v>200</v>
      </c>
      <c r="K67" s="7" t="str">
        <f t="shared" si="0"/>
        <v>DOWNLOAD</v>
      </c>
      <c r="L67" s="116" t="s">
        <v>1605</v>
      </c>
      <c r="M67" s="34"/>
    </row>
    <row r="68" spans="1:13" ht="36" customHeight="1">
      <c r="A68" s="43">
        <f t="shared" si="1"/>
        <v>66</v>
      </c>
      <c r="B68" s="53">
        <v>5867</v>
      </c>
      <c r="C68" s="44">
        <v>41802</v>
      </c>
      <c r="D68" s="55" t="s">
        <v>244</v>
      </c>
      <c r="E68" s="55" t="s">
        <v>13</v>
      </c>
      <c r="F68" s="45" t="s">
        <v>771</v>
      </c>
      <c r="G68" s="24" t="s">
        <v>759</v>
      </c>
      <c r="H68" s="44">
        <v>41807</v>
      </c>
      <c r="I68" s="44">
        <v>41807</v>
      </c>
      <c r="J68" s="100">
        <v>200</v>
      </c>
      <c r="K68" s="7" t="str">
        <f aca="true" t="shared" si="2" ref="K68:K131">HYPERLINK(CONCATENATE("http://trasparenza.cefpas.it/wp-content/uploads/2014/LETTERE_DOCENTI/2014/GIUGNO/",B68,"_",D68,"_",LEFT(E68,1),".pdf"),"DOWNLOAD")</f>
        <v>DOWNLOAD</v>
      </c>
      <c r="L68" s="116" t="s">
        <v>1605</v>
      </c>
      <c r="M68" s="34"/>
    </row>
    <row r="69" spans="1:13" ht="36" customHeight="1">
      <c r="A69" s="43">
        <f aca="true" t="shared" si="3" ref="A69:A132">SUM(A68+1)</f>
        <v>67</v>
      </c>
      <c r="B69" s="53">
        <v>5868</v>
      </c>
      <c r="C69" s="44">
        <v>41802</v>
      </c>
      <c r="D69" s="55" t="s">
        <v>1295</v>
      </c>
      <c r="E69" s="55" t="s">
        <v>276</v>
      </c>
      <c r="F69" s="45" t="s">
        <v>772</v>
      </c>
      <c r="G69" s="24" t="s">
        <v>757</v>
      </c>
      <c r="H69" s="44">
        <v>41809</v>
      </c>
      <c r="I69" s="44">
        <v>41809</v>
      </c>
      <c r="J69" s="100">
        <v>400</v>
      </c>
      <c r="K69" s="7" t="str">
        <f t="shared" si="2"/>
        <v>DOWNLOAD</v>
      </c>
      <c r="L69" s="116" t="s">
        <v>1605</v>
      </c>
      <c r="M69" s="34"/>
    </row>
    <row r="70" spans="1:13" ht="36" customHeight="1">
      <c r="A70" s="43">
        <f t="shared" si="3"/>
        <v>68</v>
      </c>
      <c r="B70" s="53">
        <v>5869</v>
      </c>
      <c r="C70" s="44">
        <v>41802</v>
      </c>
      <c r="D70" s="55" t="s">
        <v>188</v>
      </c>
      <c r="E70" s="55" t="s">
        <v>1654</v>
      </c>
      <c r="F70" s="45" t="s">
        <v>773</v>
      </c>
      <c r="G70" s="24" t="s">
        <v>759</v>
      </c>
      <c r="H70" s="44">
        <v>41809</v>
      </c>
      <c r="I70" s="44">
        <v>41809</v>
      </c>
      <c r="J70" s="100">
        <v>200</v>
      </c>
      <c r="K70" s="7" t="str">
        <f t="shared" si="2"/>
        <v>DOWNLOAD</v>
      </c>
      <c r="L70" s="116" t="s">
        <v>1605</v>
      </c>
      <c r="M70" s="34"/>
    </row>
    <row r="71" spans="1:13" ht="36" customHeight="1">
      <c r="A71" s="43">
        <f t="shared" si="3"/>
        <v>69</v>
      </c>
      <c r="B71" s="53">
        <v>5870</v>
      </c>
      <c r="C71" s="44">
        <v>41802</v>
      </c>
      <c r="D71" s="55" t="s">
        <v>165</v>
      </c>
      <c r="E71" s="55" t="s">
        <v>164</v>
      </c>
      <c r="F71" s="45" t="s">
        <v>766</v>
      </c>
      <c r="G71" s="24" t="s">
        <v>759</v>
      </c>
      <c r="H71" s="44">
        <v>41809</v>
      </c>
      <c r="I71" s="44">
        <v>41809</v>
      </c>
      <c r="J71" s="100">
        <v>200</v>
      </c>
      <c r="K71" s="7" t="str">
        <f t="shared" si="2"/>
        <v>DOWNLOAD</v>
      </c>
      <c r="L71" s="116" t="s">
        <v>1605</v>
      </c>
      <c r="M71" s="34"/>
    </row>
    <row r="72" spans="1:13" ht="36" customHeight="1">
      <c r="A72" s="43">
        <f t="shared" si="3"/>
        <v>70</v>
      </c>
      <c r="B72" s="53">
        <v>5871</v>
      </c>
      <c r="C72" s="44">
        <v>41802</v>
      </c>
      <c r="D72" s="55" t="s">
        <v>173</v>
      </c>
      <c r="E72" s="55" t="s">
        <v>50</v>
      </c>
      <c r="F72" s="45" t="s">
        <v>760</v>
      </c>
      <c r="G72" s="24" t="s">
        <v>759</v>
      </c>
      <c r="H72" s="44">
        <v>41809</v>
      </c>
      <c r="I72" s="44">
        <v>41809</v>
      </c>
      <c r="J72" s="100">
        <v>200</v>
      </c>
      <c r="K72" s="7" t="str">
        <f t="shared" si="2"/>
        <v>DOWNLOAD</v>
      </c>
      <c r="L72" s="116" t="s">
        <v>1605</v>
      </c>
      <c r="M72" s="34"/>
    </row>
    <row r="73" spans="1:13" ht="36" customHeight="1">
      <c r="A73" s="43">
        <f t="shared" si="3"/>
        <v>71</v>
      </c>
      <c r="B73" s="66">
        <v>5872</v>
      </c>
      <c r="C73" s="44">
        <v>41802</v>
      </c>
      <c r="D73" s="103" t="s">
        <v>416</v>
      </c>
      <c r="E73" s="103" t="s">
        <v>310</v>
      </c>
      <c r="F73" s="47" t="s">
        <v>774</v>
      </c>
      <c r="G73" s="48" t="s">
        <v>757</v>
      </c>
      <c r="H73" s="49">
        <v>41813</v>
      </c>
      <c r="I73" s="49">
        <v>41813</v>
      </c>
      <c r="J73" s="100">
        <v>200</v>
      </c>
      <c r="K73" s="7" t="str">
        <f t="shared" si="2"/>
        <v>DOWNLOAD</v>
      </c>
      <c r="L73" s="116" t="s">
        <v>1605</v>
      </c>
      <c r="M73" s="34"/>
    </row>
    <row r="74" spans="1:13" ht="36" customHeight="1">
      <c r="A74" s="43">
        <f t="shared" si="3"/>
        <v>72</v>
      </c>
      <c r="B74" s="53">
        <v>5873</v>
      </c>
      <c r="C74" s="44">
        <v>41802</v>
      </c>
      <c r="D74" s="55" t="s">
        <v>163</v>
      </c>
      <c r="E74" s="55" t="s">
        <v>50</v>
      </c>
      <c r="F74" s="45" t="s">
        <v>767</v>
      </c>
      <c r="G74" s="24" t="s">
        <v>759</v>
      </c>
      <c r="H74" s="44">
        <v>41813</v>
      </c>
      <c r="I74" s="44">
        <v>41813</v>
      </c>
      <c r="J74" s="100">
        <v>200</v>
      </c>
      <c r="K74" s="7" t="str">
        <f t="shared" si="2"/>
        <v>DOWNLOAD</v>
      </c>
      <c r="L74" s="116" t="s">
        <v>1605</v>
      </c>
      <c r="M74" s="34"/>
    </row>
    <row r="75" spans="1:13" ht="36" customHeight="1">
      <c r="A75" s="43">
        <f t="shared" si="3"/>
        <v>73</v>
      </c>
      <c r="B75" s="53">
        <v>5874</v>
      </c>
      <c r="C75" s="44">
        <v>41802</v>
      </c>
      <c r="D75" s="55" t="s">
        <v>71</v>
      </c>
      <c r="E75" s="55" t="s">
        <v>72</v>
      </c>
      <c r="F75" s="45" t="s">
        <v>775</v>
      </c>
      <c r="G75" s="24" t="s">
        <v>759</v>
      </c>
      <c r="H75" s="44">
        <v>41813</v>
      </c>
      <c r="I75" s="44">
        <v>41813</v>
      </c>
      <c r="J75" s="100">
        <v>200</v>
      </c>
      <c r="K75" s="7" t="str">
        <f t="shared" si="2"/>
        <v>DOWNLOAD</v>
      </c>
      <c r="L75" s="116" t="s">
        <v>1605</v>
      </c>
      <c r="M75" s="34"/>
    </row>
    <row r="76" spans="1:13" ht="36" customHeight="1">
      <c r="A76" s="43">
        <f t="shared" si="3"/>
        <v>74</v>
      </c>
      <c r="B76" s="53">
        <v>5875</v>
      </c>
      <c r="C76" s="44">
        <v>41802</v>
      </c>
      <c r="D76" s="55" t="s">
        <v>69</v>
      </c>
      <c r="E76" s="55" t="s">
        <v>44</v>
      </c>
      <c r="F76" s="45" t="s">
        <v>768</v>
      </c>
      <c r="G76" s="24" t="s">
        <v>759</v>
      </c>
      <c r="H76" s="44">
        <v>41813</v>
      </c>
      <c r="I76" s="44">
        <v>41813</v>
      </c>
      <c r="J76" s="100">
        <v>200</v>
      </c>
      <c r="K76" s="7" t="str">
        <f t="shared" si="2"/>
        <v>DOWNLOAD</v>
      </c>
      <c r="L76" s="116" t="s">
        <v>1605</v>
      </c>
      <c r="M76" s="34"/>
    </row>
    <row r="77" spans="1:13" ht="36" customHeight="1">
      <c r="A77" s="43">
        <f t="shared" si="3"/>
        <v>75</v>
      </c>
      <c r="B77" s="53">
        <v>5876</v>
      </c>
      <c r="C77" s="44">
        <v>41802</v>
      </c>
      <c r="D77" s="51" t="s">
        <v>173</v>
      </c>
      <c r="E77" s="51" t="s">
        <v>50</v>
      </c>
      <c r="F77" s="45" t="s">
        <v>760</v>
      </c>
      <c r="G77" s="24" t="s">
        <v>759</v>
      </c>
      <c r="H77" s="29">
        <v>41814</v>
      </c>
      <c r="I77" s="29">
        <v>41814</v>
      </c>
      <c r="J77" s="100">
        <v>200</v>
      </c>
      <c r="K77" s="7" t="str">
        <f t="shared" si="2"/>
        <v>DOWNLOAD</v>
      </c>
      <c r="L77" s="116" t="s">
        <v>1605</v>
      </c>
      <c r="M77" s="34"/>
    </row>
    <row r="78" spans="1:13" ht="36" customHeight="1">
      <c r="A78" s="43">
        <f t="shared" si="3"/>
        <v>76</v>
      </c>
      <c r="B78" s="53">
        <v>5877</v>
      </c>
      <c r="C78" s="44">
        <v>41802</v>
      </c>
      <c r="D78" s="55" t="s">
        <v>202</v>
      </c>
      <c r="E78" s="55" t="s">
        <v>53</v>
      </c>
      <c r="F78" s="45" t="s">
        <v>631</v>
      </c>
      <c r="G78" s="24" t="s">
        <v>757</v>
      </c>
      <c r="H78" s="44">
        <v>41814</v>
      </c>
      <c r="I78" s="44">
        <v>41814</v>
      </c>
      <c r="J78" s="100">
        <v>400</v>
      </c>
      <c r="K78" s="7" t="str">
        <f t="shared" si="2"/>
        <v>DOWNLOAD</v>
      </c>
      <c r="L78" s="116" t="s">
        <v>1605</v>
      </c>
      <c r="M78" s="34"/>
    </row>
    <row r="79" spans="1:13" ht="36" customHeight="1">
      <c r="A79" s="43">
        <f t="shared" si="3"/>
        <v>77</v>
      </c>
      <c r="B79" s="53">
        <v>5878</v>
      </c>
      <c r="C79" s="44">
        <v>41802</v>
      </c>
      <c r="D79" s="55" t="s">
        <v>1097</v>
      </c>
      <c r="E79" s="55" t="s">
        <v>200</v>
      </c>
      <c r="F79" s="45" t="s">
        <v>776</v>
      </c>
      <c r="G79" s="24" t="s">
        <v>759</v>
      </c>
      <c r="H79" s="44">
        <v>41814</v>
      </c>
      <c r="I79" s="44">
        <v>41814</v>
      </c>
      <c r="J79" s="100">
        <v>200</v>
      </c>
      <c r="K79" s="7" t="str">
        <f t="shared" si="2"/>
        <v>DOWNLOAD</v>
      </c>
      <c r="L79" s="116" t="s">
        <v>1605</v>
      </c>
      <c r="M79" s="34"/>
    </row>
    <row r="80" spans="1:13" ht="36" customHeight="1">
      <c r="A80" s="43">
        <f t="shared" si="3"/>
        <v>78</v>
      </c>
      <c r="B80" s="53">
        <v>5879</v>
      </c>
      <c r="C80" s="44">
        <v>41802</v>
      </c>
      <c r="D80" s="55" t="s">
        <v>1655</v>
      </c>
      <c r="E80" s="55" t="s">
        <v>1656</v>
      </c>
      <c r="F80" s="45" t="s">
        <v>765</v>
      </c>
      <c r="G80" s="24" t="s">
        <v>759</v>
      </c>
      <c r="H80" s="44">
        <v>41814</v>
      </c>
      <c r="I80" s="44">
        <v>41814</v>
      </c>
      <c r="J80" s="100">
        <v>200</v>
      </c>
      <c r="K80" s="7" t="str">
        <f t="shared" si="2"/>
        <v>DOWNLOAD</v>
      </c>
      <c r="L80" s="116" t="s">
        <v>1605</v>
      </c>
      <c r="M80" s="34"/>
    </row>
    <row r="81" spans="1:13" ht="36" customHeight="1">
      <c r="A81" s="43">
        <f t="shared" si="3"/>
        <v>79</v>
      </c>
      <c r="B81" s="53">
        <v>5880</v>
      </c>
      <c r="C81" s="44">
        <v>41802</v>
      </c>
      <c r="D81" s="55" t="s">
        <v>165</v>
      </c>
      <c r="E81" s="55" t="s">
        <v>164</v>
      </c>
      <c r="F81" s="45" t="s">
        <v>766</v>
      </c>
      <c r="G81" s="24" t="s">
        <v>759</v>
      </c>
      <c r="H81" s="44">
        <v>41814</v>
      </c>
      <c r="I81" s="44">
        <v>41814</v>
      </c>
      <c r="J81" s="100">
        <v>200</v>
      </c>
      <c r="K81" s="7" t="str">
        <f t="shared" si="2"/>
        <v>DOWNLOAD</v>
      </c>
      <c r="L81" s="116" t="s">
        <v>1605</v>
      </c>
      <c r="M81" s="34"/>
    </row>
    <row r="82" spans="1:13" ht="36" customHeight="1">
      <c r="A82" s="43">
        <f t="shared" si="3"/>
        <v>80</v>
      </c>
      <c r="B82" s="53">
        <v>5881</v>
      </c>
      <c r="C82" s="44">
        <v>41802</v>
      </c>
      <c r="D82" s="51" t="s">
        <v>1164</v>
      </c>
      <c r="E82" s="51" t="s">
        <v>1165</v>
      </c>
      <c r="F82" s="45" t="s">
        <v>756</v>
      </c>
      <c r="G82" s="24" t="s">
        <v>757</v>
      </c>
      <c r="H82" s="44">
        <v>41815</v>
      </c>
      <c r="I82" s="44">
        <v>41815</v>
      </c>
      <c r="J82" s="100">
        <v>400</v>
      </c>
      <c r="K82" s="7" t="str">
        <f t="shared" si="2"/>
        <v>DOWNLOAD</v>
      </c>
      <c r="L82" s="116" t="s">
        <v>1605</v>
      </c>
      <c r="M82" s="34"/>
    </row>
    <row r="83" spans="1:13" ht="36" customHeight="1">
      <c r="A83" s="43">
        <f t="shared" si="3"/>
        <v>81</v>
      </c>
      <c r="B83" s="53">
        <v>5883</v>
      </c>
      <c r="C83" s="44">
        <v>41802</v>
      </c>
      <c r="D83" s="55" t="s">
        <v>106</v>
      </c>
      <c r="E83" s="55" t="s">
        <v>107</v>
      </c>
      <c r="F83" s="45" t="s">
        <v>762</v>
      </c>
      <c r="G83" s="24" t="s">
        <v>759</v>
      </c>
      <c r="H83" s="44">
        <v>41815</v>
      </c>
      <c r="I83" s="44">
        <v>41815</v>
      </c>
      <c r="J83" s="100">
        <v>200</v>
      </c>
      <c r="K83" s="7" t="str">
        <f t="shared" si="2"/>
        <v>DOWNLOAD</v>
      </c>
      <c r="L83" s="116" t="s">
        <v>1605</v>
      </c>
      <c r="M83" s="34"/>
    </row>
    <row r="84" spans="1:13" ht="36" customHeight="1">
      <c r="A84" s="43">
        <f t="shared" si="3"/>
        <v>82</v>
      </c>
      <c r="B84" s="53">
        <v>5884</v>
      </c>
      <c r="C84" s="44">
        <v>41802</v>
      </c>
      <c r="D84" s="55" t="s">
        <v>270</v>
      </c>
      <c r="E84" s="55" t="s">
        <v>8</v>
      </c>
      <c r="F84" s="45" t="s">
        <v>764</v>
      </c>
      <c r="G84" s="24" t="s">
        <v>757</v>
      </c>
      <c r="H84" s="44">
        <v>41816</v>
      </c>
      <c r="I84" s="44">
        <v>41816</v>
      </c>
      <c r="J84" s="100">
        <v>400</v>
      </c>
      <c r="K84" s="7" t="str">
        <f t="shared" si="2"/>
        <v>DOWNLOAD</v>
      </c>
      <c r="L84" s="116" t="s">
        <v>1605</v>
      </c>
      <c r="M84" s="34"/>
    </row>
    <row r="85" spans="1:13" ht="36" customHeight="1">
      <c r="A85" s="43">
        <f t="shared" si="3"/>
        <v>83</v>
      </c>
      <c r="B85" s="53">
        <v>5885</v>
      </c>
      <c r="C85" s="44">
        <v>41802</v>
      </c>
      <c r="D85" s="55" t="s">
        <v>163</v>
      </c>
      <c r="E85" s="55" t="s">
        <v>50</v>
      </c>
      <c r="F85" s="45" t="s">
        <v>767</v>
      </c>
      <c r="G85" s="24" t="s">
        <v>759</v>
      </c>
      <c r="H85" s="44">
        <v>41816</v>
      </c>
      <c r="I85" s="44">
        <v>41816</v>
      </c>
      <c r="J85" s="100">
        <v>200</v>
      </c>
      <c r="K85" s="7" t="str">
        <f t="shared" si="2"/>
        <v>DOWNLOAD</v>
      </c>
      <c r="L85" s="116" t="s">
        <v>1605</v>
      </c>
      <c r="M85" s="34"/>
    </row>
    <row r="86" spans="1:13" ht="36" customHeight="1">
      <c r="A86" s="43">
        <f t="shared" si="3"/>
        <v>84</v>
      </c>
      <c r="B86" s="53">
        <v>5886</v>
      </c>
      <c r="C86" s="44">
        <v>41802</v>
      </c>
      <c r="D86" s="55" t="s">
        <v>69</v>
      </c>
      <c r="E86" s="55" t="s">
        <v>44</v>
      </c>
      <c r="F86" s="45" t="s">
        <v>768</v>
      </c>
      <c r="G86" s="24" t="s">
        <v>759</v>
      </c>
      <c r="H86" s="44">
        <v>41816</v>
      </c>
      <c r="I86" s="44">
        <v>41816</v>
      </c>
      <c r="J86" s="100">
        <v>200</v>
      </c>
      <c r="K86" s="7" t="str">
        <f t="shared" si="2"/>
        <v>DOWNLOAD</v>
      </c>
      <c r="L86" s="116" t="s">
        <v>1605</v>
      </c>
      <c r="M86" s="34"/>
    </row>
    <row r="87" spans="1:13" ht="36" customHeight="1">
      <c r="A87" s="43">
        <f t="shared" si="3"/>
        <v>85</v>
      </c>
      <c r="B87" s="53">
        <v>5887</v>
      </c>
      <c r="C87" s="44">
        <v>41802</v>
      </c>
      <c r="D87" s="55" t="s">
        <v>174</v>
      </c>
      <c r="E87" s="55" t="s">
        <v>1250</v>
      </c>
      <c r="F87" s="45" t="s">
        <v>769</v>
      </c>
      <c r="G87" s="24" t="s">
        <v>759</v>
      </c>
      <c r="H87" s="44">
        <v>41816</v>
      </c>
      <c r="I87" s="44">
        <v>41816</v>
      </c>
      <c r="J87" s="100">
        <v>200</v>
      </c>
      <c r="K87" s="7" t="str">
        <f t="shared" si="2"/>
        <v>DOWNLOAD</v>
      </c>
      <c r="L87" s="116" t="s">
        <v>1605</v>
      </c>
      <c r="M87" s="34"/>
    </row>
    <row r="88" spans="1:13" ht="36" customHeight="1">
      <c r="A88" s="43">
        <f t="shared" si="3"/>
        <v>86</v>
      </c>
      <c r="B88" s="53">
        <v>5888</v>
      </c>
      <c r="C88" s="44">
        <v>41802</v>
      </c>
      <c r="D88" s="55" t="s">
        <v>196</v>
      </c>
      <c r="E88" s="55" t="s">
        <v>18</v>
      </c>
      <c r="F88" s="45" t="s">
        <v>567</v>
      </c>
      <c r="G88" s="24" t="s">
        <v>757</v>
      </c>
      <c r="H88" s="44">
        <v>41820</v>
      </c>
      <c r="I88" s="44">
        <v>41820</v>
      </c>
      <c r="J88" s="100">
        <v>400</v>
      </c>
      <c r="K88" s="7" t="str">
        <f t="shared" si="2"/>
        <v>DOWNLOAD</v>
      </c>
      <c r="L88" s="116" t="s">
        <v>1605</v>
      </c>
      <c r="M88" s="34"/>
    </row>
    <row r="89" spans="1:13" ht="36" customHeight="1">
      <c r="A89" s="43">
        <f t="shared" si="3"/>
        <v>87</v>
      </c>
      <c r="B89" s="53">
        <v>5889</v>
      </c>
      <c r="C89" s="44">
        <v>41802</v>
      </c>
      <c r="D89" s="55" t="s">
        <v>249</v>
      </c>
      <c r="E89" s="55" t="s">
        <v>30</v>
      </c>
      <c r="F89" s="45" t="s">
        <v>770</v>
      </c>
      <c r="G89" s="24" t="s">
        <v>759</v>
      </c>
      <c r="H89" s="44">
        <v>41820</v>
      </c>
      <c r="I89" s="44">
        <v>41820</v>
      </c>
      <c r="J89" s="100">
        <v>200</v>
      </c>
      <c r="K89" s="7" t="str">
        <f t="shared" si="2"/>
        <v>DOWNLOAD</v>
      </c>
      <c r="L89" s="116" t="s">
        <v>1605</v>
      </c>
      <c r="M89" s="34"/>
    </row>
    <row r="90" spans="1:13" ht="36" customHeight="1">
      <c r="A90" s="43">
        <f t="shared" si="3"/>
        <v>88</v>
      </c>
      <c r="B90" s="53">
        <v>5890</v>
      </c>
      <c r="C90" s="44">
        <v>41802</v>
      </c>
      <c r="D90" s="55" t="s">
        <v>174</v>
      </c>
      <c r="E90" s="55" t="s">
        <v>1250</v>
      </c>
      <c r="F90" s="45" t="s">
        <v>769</v>
      </c>
      <c r="G90" s="24" t="s">
        <v>759</v>
      </c>
      <c r="H90" s="44">
        <v>41820</v>
      </c>
      <c r="I90" s="44">
        <v>41820</v>
      </c>
      <c r="J90" s="100">
        <v>200</v>
      </c>
      <c r="K90" s="7" t="str">
        <f t="shared" si="2"/>
        <v>DOWNLOAD</v>
      </c>
      <c r="L90" s="116" t="s">
        <v>1605</v>
      </c>
      <c r="M90" s="34"/>
    </row>
    <row r="91" spans="1:13" ht="36" customHeight="1">
      <c r="A91" s="43">
        <f t="shared" si="3"/>
        <v>89</v>
      </c>
      <c r="B91" s="53">
        <v>5891</v>
      </c>
      <c r="C91" s="44">
        <v>41802</v>
      </c>
      <c r="D91" s="55" t="s">
        <v>251</v>
      </c>
      <c r="E91" s="55" t="s">
        <v>1653</v>
      </c>
      <c r="F91" s="45" t="s">
        <v>758</v>
      </c>
      <c r="G91" s="24" t="s">
        <v>759</v>
      </c>
      <c r="H91" s="44">
        <v>41820</v>
      </c>
      <c r="I91" s="44">
        <v>41820</v>
      </c>
      <c r="J91" s="100">
        <v>200</v>
      </c>
      <c r="K91" s="7" t="str">
        <f t="shared" si="2"/>
        <v>DOWNLOAD</v>
      </c>
      <c r="L91" s="116" t="s">
        <v>1605</v>
      </c>
      <c r="M91" s="34"/>
    </row>
    <row r="92" spans="1:13" ht="36" customHeight="1">
      <c r="A92" s="43">
        <f t="shared" si="3"/>
        <v>90</v>
      </c>
      <c r="B92" s="53">
        <v>5900</v>
      </c>
      <c r="C92" s="44">
        <v>41802</v>
      </c>
      <c r="D92" s="51" t="s">
        <v>83</v>
      </c>
      <c r="E92" s="51" t="s">
        <v>84</v>
      </c>
      <c r="F92" s="45" t="s">
        <v>1543</v>
      </c>
      <c r="G92" s="48" t="s">
        <v>1491</v>
      </c>
      <c r="H92" s="49">
        <v>41804</v>
      </c>
      <c r="I92" s="49">
        <v>41811</v>
      </c>
      <c r="J92" s="100">
        <v>490</v>
      </c>
      <c r="K92" s="7" t="str">
        <f t="shared" si="2"/>
        <v>DOWNLOAD</v>
      </c>
      <c r="L92" s="116" t="s">
        <v>1605</v>
      </c>
      <c r="M92" s="34"/>
    </row>
    <row r="93" spans="1:13" ht="36" customHeight="1">
      <c r="A93" s="43">
        <f t="shared" si="3"/>
        <v>91</v>
      </c>
      <c r="B93" s="53">
        <v>5901</v>
      </c>
      <c r="C93" s="44">
        <v>41802</v>
      </c>
      <c r="D93" s="51" t="s">
        <v>292</v>
      </c>
      <c r="E93" s="51" t="s">
        <v>1124</v>
      </c>
      <c r="F93" s="45" t="s">
        <v>1550</v>
      </c>
      <c r="G93" s="48" t="s">
        <v>1497</v>
      </c>
      <c r="H93" s="49">
        <v>41804</v>
      </c>
      <c r="I93" s="49">
        <v>41811</v>
      </c>
      <c r="J93" s="100">
        <v>490</v>
      </c>
      <c r="K93" s="7" t="str">
        <f t="shared" si="2"/>
        <v>DOWNLOAD</v>
      </c>
      <c r="L93" s="116" t="s">
        <v>1605</v>
      </c>
      <c r="M93" s="34"/>
    </row>
    <row r="94" spans="1:13" ht="36" customHeight="1">
      <c r="A94" s="43">
        <f t="shared" si="3"/>
        <v>92</v>
      </c>
      <c r="B94" s="53">
        <v>5902</v>
      </c>
      <c r="C94" s="44">
        <v>41802</v>
      </c>
      <c r="D94" s="51" t="s">
        <v>1056</v>
      </c>
      <c r="E94" s="51" t="s">
        <v>1057</v>
      </c>
      <c r="F94" s="45" t="s">
        <v>1544</v>
      </c>
      <c r="G94" s="48" t="s">
        <v>1436</v>
      </c>
      <c r="H94" s="49">
        <v>41804</v>
      </c>
      <c r="I94" s="49">
        <v>41804</v>
      </c>
      <c r="J94" s="100">
        <v>245</v>
      </c>
      <c r="K94" s="7" t="str">
        <f t="shared" si="2"/>
        <v>DOWNLOAD</v>
      </c>
      <c r="L94" s="116" t="s">
        <v>1605</v>
      </c>
      <c r="M94" s="34"/>
    </row>
    <row r="95" spans="1:13" ht="36" customHeight="1">
      <c r="A95" s="43">
        <f t="shared" si="3"/>
        <v>93</v>
      </c>
      <c r="B95" s="53">
        <v>5903</v>
      </c>
      <c r="C95" s="44">
        <v>41802</v>
      </c>
      <c r="D95" s="51" t="s">
        <v>1154</v>
      </c>
      <c r="E95" s="51" t="s">
        <v>46</v>
      </c>
      <c r="F95" s="45" t="s">
        <v>1538</v>
      </c>
      <c r="G95" s="48" t="s">
        <v>1436</v>
      </c>
      <c r="H95" s="49">
        <v>41811</v>
      </c>
      <c r="I95" s="49">
        <v>41811</v>
      </c>
      <c r="J95" s="100">
        <v>245</v>
      </c>
      <c r="K95" s="7" t="str">
        <f t="shared" si="2"/>
        <v>DOWNLOAD</v>
      </c>
      <c r="L95" s="116" t="s">
        <v>1605</v>
      </c>
      <c r="M95" s="34"/>
    </row>
    <row r="96" spans="1:13" ht="36" customHeight="1">
      <c r="A96" s="43">
        <f t="shared" si="3"/>
        <v>94</v>
      </c>
      <c r="B96" s="53">
        <v>5905</v>
      </c>
      <c r="C96" s="44">
        <v>41802</v>
      </c>
      <c r="D96" s="55" t="s">
        <v>961</v>
      </c>
      <c r="E96" s="55" t="s">
        <v>962</v>
      </c>
      <c r="F96" s="45" t="s">
        <v>668</v>
      </c>
      <c r="G96" s="24" t="s">
        <v>666</v>
      </c>
      <c r="H96" s="44">
        <v>41811</v>
      </c>
      <c r="I96" s="44">
        <v>41811</v>
      </c>
      <c r="J96" s="100">
        <v>234</v>
      </c>
      <c r="K96" s="7" t="str">
        <f t="shared" si="2"/>
        <v>DOWNLOAD</v>
      </c>
      <c r="L96" s="116" t="s">
        <v>1605</v>
      </c>
      <c r="M96" s="34"/>
    </row>
    <row r="97" spans="1:13" ht="36" customHeight="1">
      <c r="A97" s="43">
        <f t="shared" si="3"/>
        <v>95</v>
      </c>
      <c r="B97" s="53">
        <v>5906</v>
      </c>
      <c r="C97" s="44">
        <v>41802</v>
      </c>
      <c r="D97" s="55" t="s">
        <v>1049</v>
      </c>
      <c r="E97" s="55" t="s">
        <v>276</v>
      </c>
      <c r="F97" s="45" t="s">
        <v>797</v>
      </c>
      <c r="G97" s="24" t="s">
        <v>788</v>
      </c>
      <c r="H97" s="44">
        <v>41811</v>
      </c>
      <c r="I97" s="44">
        <v>41811</v>
      </c>
      <c r="J97" s="100">
        <v>312</v>
      </c>
      <c r="K97" s="7" t="str">
        <f t="shared" si="2"/>
        <v>DOWNLOAD</v>
      </c>
      <c r="L97" s="116" t="s">
        <v>1605</v>
      </c>
      <c r="M97" s="34"/>
    </row>
    <row r="98" spans="1:13" ht="36" customHeight="1">
      <c r="A98" s="43">
        <f t="shared" si="3"/>
        <v>96</v>
      </c>
      <c r="B98" s="53">
        <v>5907</v>
      </c>
      <c r="C98" s="44">
        <v>41802</v>
      </c>
      <c r="D98" s="55" t="s">
        <v>1638</v>
      </c>
      <c r="E98" s="55" t="s">
        <v>8</v>
      </c>
      <c r="F98" s="45" t="s">
        <v>667</v>
      </c>
      <c r="G98" s="48" t="s">
        <v>1507</v>
      </c>
      <c r="H98" s="44">
        <v>41811</v>
      </c>
      <c r="I98" s="44">
        <v>41811</v>
      </c>
      <c r="J98" s="59">
        <v>78</v>
      </c>
      <c r="K98" s="7" t="str">
        <f t="shared" si="2"/>
        <v>DOWNLOAD</v>
      </c>
      <c r="L98" s="116" t="s">
        <v>1605</v>
      </c>
      <c r="M98" s="34"/>
    </row>
    <row r="99" spans="1:13" ht="36" customHeight="1">
      <c r="A99" s="43">
        <f t="shared" si="3"/>
        <v>97</v>
      </c>
      <c r="B99" s="67">
        <v>5963</v>
      </c>
      <c r="C99" s="49">
        <v>41803</v>
      </c>
      <c r="D99" s="103" t="s">
        <v>173</v>
      </c>
      <c r="E99" s="103" t="s">
        <v>50</v>
      </c>
      <c r="F99" s="47" t="s">
        <v>760</v>
      </c>
      <c r="G99" s="48" t="s">
        <v>759</v>
      </c>
      <c r="H99" s="49">
        <v>41815</v>
      </c>
      <c r="I99" s="49">
        <v>41815</v>
      </c>
      <c r="J99" s="100">
        <v>200</v>
      </c>
      <c r="K99" s="7" t="str">
        <f t="shared" si="2"/>
        <v>DOWNLOAD</v>
      </c>
      <c r="L99" s="116" t="s">
        <v>1605</v>
      </c>
      <c r="M99" s="106" t="s">
        <v>1479</v>
      </c>
    </row>
    <row r="100" spans="1:13" ht="36" customHeight="1">
      <c r="A100" s="43">
        <f t="shared" si="3"/>
        <v>98</v>
      </c>
      <c r="B100" s="67">
        <v>5997</v>
      </c>
      <c r="C100" s="49">
        <v>41806</v>
      </c>
      <c r="D100" s="58" t="s">
        <v>1316</v>
      </c>
      <c r="E100" s="58" t="s">
        <v>15</v>
      </c>
      <c r="F100" s="45" t="s">
        <v>1536</v>
      </c>
      <c r="G100" s="22" t="s">
        <v>1509</v>
      </c>
      <c r="H100" s="60">
        <v>41883</v>
      </c>
      <c r="I100" s="60">
        <v>41974</v>
      </c>
      <c r="J100" s="50">
        <v>0</v>
      </c>
      <c r="K100" s="7" t="str">
        <f t="shared" si="2"/>
        <v>DOWNLOAD</v>
      </c>
      <c r="L100" s="116" t="s">
        <v>1605</v>
      </c>
      <c r="M100" s="106" t="s">
        <v>241</v>
      </c>
    </row>
    <row r="101" spans="1:13" ht="36" customHeight="1">
      <c r="A101" s="43">
        <f t="shared" si="3"/>
        <v>99</v>
      </c>
      <c r="B101" s="67">
        <v>5998</v>
      </c>
      <c r="C101" s="49">
        <v>41806</v>
      </c>
      <c r="D101" s="58" t="s">
        <v>1220</v>
      </c>
      <c r="E101" s="58" t="s">
        <v>1260</v>
      </c>
      <c r="F101" s="47" t="s">
        <v>475</v>
      </c>
      <c r="G101" s="22" t="s">
        <v>1510</v>
      </c>
      <c r="H101" s="49">
        <v>41899</v>
      </c>
      <c r="I101" s="49">
        <v>38276</v>
      </c>
      <c r="J101" s="50">
        <v>650</v>
      </c>
      <c r="K101" s="7" t="str">
        <f t="shared" si="2"/>
        <v>DOWNLOAD</v>
      </c>
      <c r="L101" s="116" t="s">
        <v>1605</v>
      </c>
      <c r="M101" s="34"/>
    </row>
    <row r="102" spans="1:13" ht="36" customHeight="1">
      <c r="A102" s="43">
        <f t="shared" si="3"/>
        <v>100</v>
      </c>
      <c r="B102" s="67">
        <v>5999</v>
      </c>
      <c r="C102" s="49">
        <v>41806</v>
      </c>
      <c r="D102" s="55" t="s">
        <v>875</v>
      </c>
      <c r="E102" s="55" t="s">
        <v>1612</v>
      </c>
      <c r="F102" s="45" t="s">
        <v>453</v>
      </c>
      <c r="G102" s="22" t="s">
        <v>1511</v>
      </c>
      <c r="H102" s="49">
        <v>41899</v>
      </c>
      <c r="I102" s="49">
        <v>38276</v>
      </c>
      <c r="J102" s="100">
        <v>1000</v>
      </c>
      <c r="K102" s="7" t="str">
        <f t="shared" si="2"/>
        <v>DOWNLOAD</v>
      </c>
      <c r="L102" s="116" t="s">
        <v>1605</v>
      </c>
      <c r="M102" s="34"/>
    </row>
    <row r="103" spans="1:13" ht="36" customHeight="1">
      <c r="A103" s="43">
        <f t="shared" si="3"/>
        <v>101</v>
      </c>
      <c r="B103" s="67">
        <v>6000</v>
      </c>
      <c r="C103" s="49">
        <v>41806</v>
      </c>
      <c r="D103" s="51" t="s">
        <v>1220</v>
      </c>
      <c r="E103" s="51" t="s">
        <v>1260</v>
      </c>
      <c r="F103" s="45" t="s">
        <v>475</v>
      </c>
      <c r="G103" s="22" t="s">
        <v>1512</v>
      </c>
      <c r="H103" s="49">
        <v>41900</v>
      </c>
      <c r="I103" s="49">
        <v>38276</v>
      </c>
      <c r="J103" s="100">
        <v>400</v>
      </c>
      <c r="K103" s="7" t="str">
        <f t="shared" si="2"/>
        <v>DOWNLOAD</v>
      </c>
      <c r="L103" s="116" t="s">
        <v>1605</v>
      </c>
      <c r="M103" s="34"/>
    </row>
    <row r="104" spans="1:13" ht="36" customHeight="1">
      <c r="A104" s="43">
        <f t="shared" si="3"/>
        <v>102</v>
      </c>
      <c r="B104" s="67">
        <v>6001</v>
      </c>
      <c r="C104" s="49">
        <v>41806</v>
      </c>
      <c r="D104" s="55" t="s">
        <v>1293</v>
      </c>
      <c r="E104" s="55" t="s">
        <v>1623</v>
      </c>
      <c r="F104" s="45" t="s">
        <v>475</v>
      </c>
      <c r="G104" s="22" t="s">
        <v>1513</v>
      </c>
      <c r="H104" s="49">
        <v>41900</v>
      </c>
      <c r="I104" s="49">
        <v>41956</v>
      </c>
      <c r="J104" s="100">
        <v>1900</v>
      </c>
      <c r="K104" s="7" t="str">
        <f t="shared" si="2"/>
        <v>DOWNLOAD</v>
      </c>
      <c r="L104" s="116" t="s">
        <v>1605</v>
      </c>
      <c r="M104" s="34"/>
    </row>
    <row r="105" spans="1:13" ht="36" customHeight="1">
      <c r="A105" s="43">
        <f t="shared" si="3"/>
        <v>103</v>
      </c>
      <c r="B105" s="67">
        <v>6002</v>
      </c>
      <c r="C105" s="49">
        <v>41806</v>
      </c>
      <c r="D105" s="55" t="s">
        <v>1279</v>
      </c>
      <c r="E105" s="55" t="s">
        <v>1257</v>
      </c>
      <c r="F105" s="45" t="s">
        <v>533</v>
      </c>
      <c r="G105" s="22" t="s">
        <v>1514</v>
      </c>
      <c r="H105" s="49">
        <v>41927</v>
      </c>
      <c r="I105" s="49">
        <v>41941</v>
      </c>
      <c r="J105" s="100">
        <v>1400</v>
      </c>
      <c r="K105" s="7" t="str">
        <f t="shared" si="2"/>
        <v>DOWNLOAD</v>
      </c>
      <c r="L105" s="116" t="s">
        <v>1605</v>
      </c>
      <c r="M105" s="34"/>
    </row>
    <row r="106" spans="1:13" ht="36" customHeight="1">
      <c r="A106" s="43">
        <f t="shared" si="3"/>
        <v>104</v>
      </c>
      <c r="B106" s="67">
        <v>6003</v>
      </c>
      <c r="C106" s="49">
        <v>41806</v>
      </c>
      <c r="D106" s="55" t="s">
        <v>201</v>
      </c>
      <c r="E106" s="55" t="s">
        <v>1241</v>
      </c>
      <c r="F106" s="45" t="s">
        <v>466</v>
      </c>
      <c r="G106" s="22" t="s">
        <v>1515</v>
      </c>
      <c r="H106" s="49">
        <v>41941</v>
      </c>
      <c r="I106" s="49">
        <v>38339</v>
      </c>
      <c r="J106" s="50">
        <v>875</v>
      </c>
      <c r="K106" s="7" t="str">
        <f t="shared" si="2"/>
        <v>DOWNLOAD</v>
      </c>
      <c r="L106" s="116" t="s">
        <v>1605</v>
      </c>
      <c r="M106" s="34"/>
    </row>
    <row r="107" spans="1:13" ht="36" customHeight="1">
      <c r="A107" s="43">
        <f t="shared" si="3"/>
        <v>105</v>
      </c>
      <c r="B107" s="67">
        <v>6004</v>
      </c>
      <c r="C107" s="49">
        <v>41806</v>
      </c>
      <c r="D107" s="55" t="s">
        <v>997</v>
      </c>
      <c r="E107" s="55" t="s">
        <v>998</v>
      </c>
      <c r="F107" s="45" t="s">
        <v>534</v>
      </c>
      <c r="G107" s="22" t="s">
        <v>1516</v>
      </c>
      <c r="H107" s="49">
        <v>41942</v>
      </c>
      <c r="I107" s="49">
        <v>41942</v>
      </c>
      <c r="J107" s="100">
        <v>500</v>
      </c>
      <c r="K107" s="7" t="str">
        <f t="shared" si="2"/>
        <v>DOWNLOAD</v>
      </c>
      <c r="L107" s="116" t="s">
        <v>1605</v>
      </c>
      <c r="M107" s="34"/>
    </row>
    <row r="108" spans="1:13" ht="36" customHeight="1">
      <c r="A108" s="43">
        <f t="shared" si="3"/>
        <v>106</v>
      </c>
      <c r="B108" s="67">
        <v>6005</v>
      </c>
      <c r="C108" s="49">
        <v>41806</v>
      </c>
      <c r="D108" s="51" t="s">
        <v>1265</v>
      </c>
      <c r="E108" s="51" t="s">
        <v>1251</v>
      </c>
      <c r="F108" s="45" t="s">
        <v>659</v>
      </c>
      <c r="G108" s="22" t="s">
        <v>1512</v>
      </c>
      <c r="H108" s="49">
        <v>41991</v>
      </c>
      <c r="I108" s="49">
        <v>41991</v>
      </c>
      <c r="J108" s="100">
        <v>400</v>
      </c>
      <c r="K108" s="7" t="str">
        <f t="shared" si="2"/>
        <v>DOWNLOAD</v>
      </c>
      <c r="L108" s="116" t="s">
        <v>1605</v>
      </c>
      <c r="M108" s="34"/>
    </row>
    <row r="109" spans="1:13" ht="36" customHeight="1">
      <c r="A109" s="43">
        <f t="shared" si="3"/>
        <v>107</v>
      </c>
      <c r="B109" s="53">
        <v>6016</v>
      </c>
      <c r="C109" s="44">
        <v>41807</v>
      </c>
      <c r="D109" s="55" t="s">
        <v>1282</v>
      </c>
      <c r="E109" s="55" t="s">
        <v>64</v>
      </c>
      <c r="F109" s="45" t="s">
        <v>779</v>
      </c>
      <c r="G109" s="24" t="s">
        <v>666</v>
      </c>
      <c r="H109" s="44">
        <v>41811</v>
      </c>
      <c r="I109" s="44">
        <v>41811</v>
      </c>
      <c r="J109" s="100">
        <v>234</v>
      </c>
      <c r="K109" s="7" t="str">
        <f t="shared" si="2"/>
        <v>DOWNLOAD</v>
      </c>
      <c r="L109" s="116" t="s">
        <v>1605</v>
      </c>
      <c r="M109" s="34"/>
    </row>
    <row r="110" spans="1:13" ht="36" customHeight="1">
      <c r="A110" s="43">
        <f t="shared" si="3"/>
        <v>108</v>
      </c>
      <c r="B110" s="53">
        <v>6017</v>
      </c>
      <c r="C110" s="44">
        <v>41807</v>
      </c>
      <c r="D110" s="55" t="s">
        <v>413</v>
      </c>
      <c r="E110" s="55" t="s">
        <v>252</v>
      </c>
      <c r="F110" s="45" t="s">
        <v>780</v>
      </c>
      <c r="G110" s="24" t="s">
        <v>666</v>
      </c>
      <c r="H110" s="44">
        <v>41811</v>
      </c>
      <c r="I110" s="44">
        <v>41811</v>
      </c>
      <c r="J110" s="100">
        <v>234</v>
      </c>
      <c r="K110" s="7" t="str">
        <f t="shared" si="2"/>
        <v>DOWNLOAD</v>
      </c>
      <c r="L110" s="116" t="s">
        <v>1605</v>
      </c>
      <c r="M110" s="34"/>
    </row>
    <row r="111" spans="1:13" ht="36" customHeight="1">
      <c r="A111" s="43">
        <f t="shared" si="3"/>
        <v>109</v>
      </c>
      <c r="B111" s="53">
        <v>6024</v>
      </c>
      <c r="C111" s="44">
        <v>41807</v>
      </c>
      <c r="D111" s="55" t="s">
        <v>1657</v>
      </c>
      <c r="E111" s="55" t="s">
        <v>57</v>
      </c>
      <c r="F111" s="45" t="s">
        <v>763</v>
      </c>
      <c r="G111" s="24" t="s">
        <v>757</v>
      </c>
      <c r="H111" s="44">
        <v>41807</v>
      </c>
      <c r="I111" s="44">
        <v>41807</v>
      </c>
      <c r="J111" s="100">
        <v>400</v>
      </c>
      <c r="K111" s="7" t="str">
        <f t="shared" si="2"/>
        <v>DOWNLOAD</v>
      </c>
      <c r="L111" s="116" t="s">
        <v>1605</v>
      </c>
      <c r="M111" s="34"/>
    </row>
    <row r="112" spans="1:13" ht="36" customHeight="1">
      <c r="A112" s="43">
        <f t="shared" si="3"/>
        <v>110</v>
      </c>
      <c r="B112" s="53">
        <v>6031</v>
      </c>
      <c r="C112" s="44">
        <v>41807</v>
      </c>
      <c r="D112" s="55" t="s">
        <v>52</v>
      </c>
      <c r="E112" s="55" t="s">
        <v>53</v>
      </c>
      <c r="F112" s="45" t="s">
        <v>558</v>
      </c>
      <c r="G112" s="22" t="s">
        <v>1600</v>
      </c>
      <c r="H112" s="49">
        <v>41961</v>
      </c>
      <c r="I112" s="49">
        <v>41961</v>
      </c>
      <c r="J112" s="50">
        <v>100</v>
      </c>
      <c r="K112" s="7" t="str">
        <f t="shared" si="2"/>
        <v>DOWNLOAD</v>
      </c>
      <c r="L112" s="116" t="s">
        <v>1605</v>
      </c>
      <c r="M112" s="34"/>
    </row>
    <row r="113" spans="1:13" ht="36" customHeight="1">
      <c r="A113" s="43">
        <f t="shared" si="3"/>
        <v>111</v>
      </c>
      <c r="B113" s="53">
        <v>6032</v>
      </c>
      <c r="C113" s="49">
        <v>41807</v>
      </c>
      <c r="D113" s="14" t="s">
        <v>51</v>
      </c>
      <c r="E113" s="14" t="s">
        <v>50</v>
      </c>
      <c r="F113" s="45" t="s">
        <v>506</v>
      </c>
      <c r="G113" s="22" t="s">
        <v>1470</v>
      </c>
      <c r="H113" s="44">
        <v>41809</v>
      </c>
      <c r="I113" s="44">
        <v>41809</v>
      </c>
      <c r="J113" s="100">
        <v>400</v>
      </c>
      <c r="K113" s="7" t="str">
        <f t="shared" si="2"/>
        <v>DOWNLOAD</v>
      </c>
      <c r="L113" s="116" t="s">
        <v>1605</v>
      </c>
      <c r="M113" s="34"/>
    </row>
    <row r="114" spans="1:13" ht="36" customHeight="1">
      <c r="A114" s="43">
        <f t="shared" si="3"/>
        <v>112</v>
      </c>
      <c r="B114" s="53">
        <v>6033</v>
      </c>
      <c r="C114" s="49">
        <v>41807</v>
      </c>
      <c r="D114" s="55" t="s">
        <v>120</v>
      </c>
      <c r="E114" s="55" t="s">
        <v>121</v>
      </c>
      <c r="F114" s="45" t="s">
        <v>531</v>
      </c>
      <c r="G114" s="22" t="s">
        <v>1518</v>
      </c>
      <c r="H114" s="44">
        <v>41808</v>
      </c>
      <c r="I114" s="44">
        <v>41809</v>
      </c>
      <c r="J114" s="100">
        <v>50</v>
      </c>
      <c r="K114" s="7" t="str">
        <f t="shared" si="2"/>
        <v>DOWNLOAD</v>
      </c>
      <c r="L114" s="116" t="s">
        <v>1605</v>
      </c>
      <c r="M114" s="106" t="s">
        <v>1517</v>
      </c>
    </row>
    <row r="115" spans="1:13" ht="36" customHeight="1">
      <c r="A115" s="43">
        <f t="shared" si="3"/>
        <v>113</v>
      </c>
      <c r="B115" s="53">
        <v>6073</v>
      </c>
      <c r="C115" s="44">
        <v>41807</v>
      </c>
      <c r="D115" s="55" t="s">
        <v>361</v>
      </c>
      <c r="E115" s="55" t="s">
        <v>175</v>
      </c>
      <c r="F115" s="45" t="s">
        <v>657</v>
      </c>
      <c r="G115" s="24" t="s">
        <v>652</v>
      </c>
      <c r="H115" s="44">
        <v>41811</v>
      </c>
      <c r="I115" s="44">
        <v>41811</v>
      </c>
      <c r="J115" s="100">
        <v>78</v>
      </c>
      <c r="K115" s="7" t="str">
        <f t="shared" si="2"/>
        <v>DOWNLOAD</v>
      </c>
      <c r="L115" s="116" t="s">
        <v>1605</v>
      </c>
      <c r="M115" s="34"/>
    </row>
    <row r="116" spans="1:13" ht="36" customHeight="1">
      <c r="A116" s="43">
        <f t="shared" si="3"/>
        <v>114</v>
      </c>
      <c r="B116" s="53">
        <v>6074</v>
      </c>
      <c r="C116" s="44">
        <v>41807</v>
      </c>
      <c r="D116" s="55" t="s">
        <v>384</v>
      </c>
      <c r="E116" s="55" t="s">
        <v>164</v>
      </c>
      <c r="F116" s="45" t="s">
        <v>783</v>
      </c>
      <c r="G116" s="24" t="s">
        <v>666</v>
      </c>
      <c r="H116" s="44">
        <v>41811</v>
      </c>
      <c r="I116" s="44">
        <v>41811</v>
      </c>
      <c r="J116" s="100">
        <v>234</v>
      </c>
      <c r="K116" s="7" t="str">
        <f t="shared" si="2"/>
        <v>DOWNLOAD</v>
      </c>
      <c r="L116" s="116" t="s">
        <v>1605</v>
      </c>
      <c r="M116" s="34"/>
    </row>
    <row r="117" spans="1:13" ht="36" customHeight="1">
      <c r="A117" s="43">
        <f t="shared" si="3"/>
        <v>115</v>
      </c>
      <c r="B117" s="53">
        <v>6075</v>
      </c>
      <c r="C117" s="44">
        <v>41807</v>
      </c>
      <c r="D117" s="55" t="s">
        <v>1658</v>
      </c>
      <c r="E117" s="55" t="s">
        <v>57</v>
      </c>
      <c r="F117" s="45" t="s">
        <v>784</v>
      </c>
      <c r="G117" s="24" t="s">
        <v>649</v>
      </c>
      <c r="H117" s="44">
        <v>41811</v>
      </c>
      <c r="I117" s="44">
        <v>41811</v>
      </c>
      <c r="J117" s="100">
        <v>156</v>
      </c>
      <c r="K117" s="7" t="str">
        <f t="shared" si="2"/>
        <v>DOWNLOAD</v>
      </c>
      <c r="L117" s="116" t="s">
        <v>1605</v>
      </c>
      <c r="M117" s="34"/>
    </row>
    <row r="118" spans="1:13" ht="36" customHeight="1">
      <c r="A118" s="43">
        <f t="shared" si="3"/>
        <v>116</v>
      </c>
      <c r="B118" s="53">
        <v>6076</v>
      </c>
      <c r="C118" s="44">
        <v>41807</v>
      </c>
      <c r="D118" s="55" t="s">
        <v>54</v>
      </c>
      <c r="E118" s="55" t="s">
        <v>1659</v>
      </c>
      <c r="F118" s="45" t="s">
        <v>732</v>
      </c>
      <c r="G118" s="24" t="s">
        <v>733</v>
      </c>
      <c r="H118" s="44">
        <v>41815</v>
      </c>
      <c r="I118" s="44">
        <v>41815</v>
      </c>
      <c r="J118" s="100">
        <v>700</v>
      </c>
      <c r="K118" s="7" t="str">
        <f t="shared" si="2"/>
        <v>DOWNLOAD</v>
      </c>
      <c r="L118" s="116" t="s">
        <v>1605</v>
      </c>
      <c r="M118" s="34"/>
    </row>
    <row r="119" spans="1:13" ht="36" customHeight="1">
      <c r="A119" s="43">
        <f t="shared" si="3"/>
        <v>117</v>
      </c>
      <c r="B119" s="53">
        <v>6077</v>
      </c>
      <c r="C119" s="44">
        <v>41807</v>
      </c>
      <c r="D119" s="55" t="s">
        <v>926</v>
      </c>
      <c r="E119" s="55" t="s">
        <v>1650</v>
      </c>
      <c r="F119" s="45" t="s">
        <v>761</v>
      </c>
      <c r="G119" s="24" t="s">
        <v>759</v>
      </c>
      <c r="H119" s="44">
        <v>41815</v>
      </c>
      <c r="I119" s="44">
        <v>41815</v>
      </c>
      <c r="J119" s="100">
        <v>200</v>
      </c>
      <c r="K119" s="7" t="str">
        <f t="shared" si="2"/>
        <v>DOWNLOAD</v>
      </c>
      <c r="L119" s="116" t="s">
        <v>1605</v>
      </c>
      <c r="M119" s="34"/>
    </row>
    <row r="120" spans="1:13" ht="36" customHeight="1">
      <c r="A120" s="43">
        <f t="shared" si="3"/>
        <v>118</v>
      </c>
      <c r="B120" s="53">
        <v>6078</v>
      </c>
      <c r="C120" s="44">
        <v>41807</v>
      </c>
      <c r="D120" s="55" t="s">
        <v>1164</v>
      </c>
      <c r="E120" s="55" t="s">
        <v>1165</v>
      </c>
      <c r="F120" s="45" t="s">
        <v>756</v>
      </c>
      <c r="G120" s="24" t="s">
        <v>757</v>
      </c>
      <c r="H120" s="44">
        <v>41815</v>
      </c>
      <c r="I120" s="44">
        <v>41815</v>
      </c>
      <c r="J120" s="100">
        <v>400</v>
      </c>
      <c r="K120" s="7" t="str">
        <f t="shared" si="2"/>
        <v>DOWNLOAD</v>
      </c>
      <c r="L120" s="116" t="s">
        <v>1605</v>
      </c>
      <c r="M120" s="34"/>
    </row>
    <row r="121" spans="1:13" ht="36" customHeight="1">
      <c r="A121" s="43">
        <f t="shared" si="3"/>
        <v>119</v>
      </c>
      <c r="B121" s="53">
        <v>6079</v>
      </c>
      <c r="C121" s="44">
        <v>41807</v>
      </c>
      <c r="D121" s="51" t="s">
        <v>190</v>
      </c>
      <c r="E121" s="51" t="s">
        <v>1660</v>
      </c>
      <c r="F121" s="45" t="s">
        <v>1585</v>
      </c>
      <c r="G121" s="24" t="s">
        <v>759</v>
      </c>
      <c r="H121" s="44">
        <v>41821</v>
      </c>
      <c r="I121" s="44">
        <v>41821</v>
      </c>
      <c r="J121" s="100">
        <v>200</v>
      </c>
      <c r="K121" s="7" t="str">
        <f t="shared" si="2"/>
        <v>DOWNLOAD</v>
      </c>
      <c r="L121" s="116" t="s">
        <v>1605</v>
      </c>
      <c r="M121" s="34"/>
    </row>
    <row r="122" spans="1:13" ht="36" customHeight="1">
      <c r="A122" s="43">
        <f t="shared" si="3"/>
        <v>120</v>
      </c>
      <c r="B122" s="53">
        <v>6080</v>
      </c>
      <c r="C122" s="44">
        <v>41807</v>
      </c>
      <c r="D122" s="51" t="s">
        <v>1295</v>
      </c>
      <c r="E122" s="51" t="s">
        <v>276</v>
      </c>
      <c r="F122" s="45" t="s">
        <v>772</v>
      </c>
      <c r="G122" s="24" t="s">
        <v>757</v>
      </c>
      <c r="H122" s="44">
        <v>41821</v>
      </c>
      <c r="I122" s="44">
        <v>41821</v>
      </c>
      <c r="J122" s="100">
        <v>400</v>
      </c>
      <c r="K122" s="7" t="str">
        <f t="shared" si="2"/>
        <v>DOWNLOAD</v>
      </c>
      <c r="L122" s="116" t="s">
        <v>1605</v>
      </c>
      <c r="M122" s="34"/>
    </row>
    <row r="123" spans="1:13" ht="36" customHeight="1">
      <c r="A123" s="43">
        <f t="shared" si="3"/>
        <v>121</v>
      </c>
      <c r="B123" s="53">
        <v>6081</v>
      </c>
      <c r="C123" s="44">
        <v>41807</v>
      </c>
      <c r="D123" s="51" t="s">
        <v>176</v>
      </c>
      <c r="E123" s="51" t="s">
        <v>30</v>
      </c>
      <c r="F123" s="45" t="s">
        <v>1563</v>
      </c>
      <c r="G123" s="24" t="s">
        <v>759</v>
      </c>
      <c r="H123" s="44">
        <v>41822</v>
      </c>
      <c r="I123" s="44">
        <v>41822</v>
      </c>
      <c r="J123" s="100">
        <v>200</v>
      </c>
      <c r="K123" s="7" t="str">
        <f t="shared" si="2"/>
        <v>DOWNLOAD</v>
      </c>
      <c r="L123" s="116" t="s">
        <v>1605</v>
      </c>
      <c r="M123" s="34"/>
    </row>
    <row r="124" spans="1:13" ht="36" customHeight="1">
      <c r="A124" s="43">
        <f t="shared" si="3"/>
        <v>122</v>
      </c>
      <c r="B124" s="53">
        <v>6082</v>
      </c>
      <c r="C124" s="44">
        <v>41807</v>
      </c>
      <c r="D124" s="51" t="s">
        <v>174</v>
      </c>
      <c r="E124" s="51" t="s">
        <v>1661</v>
      </c>
      <c r="F124" s="45" t="s">
        <v>769</v>
      </c>
      <c r="G124" s="24" t="s">
        <v>759</v>
      </c>
      <c r="H124" s="44">
        <v>41822</v>
      </c>
      <c r="I124" s="44">
        <v>41822</v>
      </c>
      <c r="J124" s="100">
        <v>200</v>
      </c>
      <c r="K124" s="7" t="str">
        <f t="shared" si="2"/>
        <v>DOWNLOAD</v>
      </c>
      <c r="L124" s="116" t="s">
        <v>1605</v>
      </c>
      <c r="M124" s="34"/>
    </row>
    <row r="125" spans="1:13" ht="36" customHeight="1">
      <c r="A125" s="43">
        <f t="shared" si="3"/>
        <v>123</v>
      </c>
      <c r="B125" s="53">
        <v>6083</v>
      </c>
      <c r="C125" s="44">
        <v>41807</v>
      </c>
      <c r="D125" s="51" t="s">
        <v>270</v>
      </c>
      <c r="E125" s="51" t="s">
        <v>8</v>
      </c>
      <c r="F125" s="45" t="s">
        <v>764</v>
      </c>
      <c r="G125" s="24" t="s">
        <v>757</v>
      </c>
      <c r="H125" s="44">
        <v>41822</v>
      </c>
      <c r="I125" s="44">
        <v>41822</v>
      </c>
      <c r="J125" s="100">
        <v>400</v>
      </c>
      <c r="K125" s="7" t="str">
        <f t="shared" si="2"/>
        <v>DOWNLOAD</v>
      </c>
      <c r="L125" s="116" t="s">
        <v>1605</v>
      </c>
      <c r="M125" s="34"/>
    </row>
    <row r="126" spans="1:13" ht="36" customHeight="1">
      <c r="A126" s="43">
        <f t="shared" si="3"/>
        <v>124</v>
      </c>
      <c r="B126" s="53">
        <v>6097</v>
      </c>
      <c r="C126" s="68">
        <v>41808</v>
      </c>
      <c r="D126" s="75" t="s">
        <v>1343</v>
      </c>
      <c r="E126" s="75" t="s">
        <v>313</v>
      </c>
      <c r="F126" s="84" t="s">
        <v>1562</v>
      </c>
      <c r="G126" s="71" t="s">
        <v>1527</v>
      </c>
      <c r="H126" s="68">
        <v>41905</v>
      </c>
      <c r="I126" s="68">
        <v>41984</v>
      </c>
      <c r="J126" s="102">
        <v>200</v>
      </c>
      <c r="K126" s="7" t="str">
        <f t="shared" si="2"/>
        <v>DOWNLOAD</v>
      </c>
      <c r="L126" s="116" t="s">
        <v>1605</v>
      </c>
      <c r="M126" s="112" t="s">
        <v>1664</v>
      </c>
    </row>
    <row r="127" spans="1:13" ht="36" customHeight="1">
      <c r="A127" s="43">
        <f t="shared" si="3"/>
        <v>125</v>
      </c>
      <c r="B127" s="53">
        <v>6098</v>
      </c>
      <c r="C127" s="68">
        <v>41808</v>
      </c>
      <c r="D127" s="75" t="s">
        <v>1343</v>
      </c>
      <c r="E127" s="75" t="s">
        <v>313</v>
      </c>
      <c r="F127" s="84" t="s">
        <v>1562</v>
      </c>
      <c r="G127" s="71" t="s">
        <v>1528</v>
      </c>
      <c r="H127" s="68">
        <v>41907</v>
      </c>
      <c r="I127" s="68">
        <v>41909</v>
      </c>
      <c r="J127" s="102">
        <v>200</v>
      </c>
      <c r="K127" s="7" t="str">
        <f t="shared" si="2"/>
        <v>DOWNLOAD</v>
      </c>
      <c r="L127" s="116" t="s">
        <v>1605</v>
      </c>
      <c r="M127" s="112" t="s">
        <v>1664</v>
      </c>
    </row>
    <row r="128" spans="1:13" ht="36" customHeight="1">
      <c r="A128" s="43">
        <f t="shared" si="3"/>
        <v>126</v>
      </c>
      <c r="B128" s="53">
        <v>6099</v>
      </c>
      <c r="C128" s="68">
        <v>41808</v>
      </c>
      <c r="D128" s="75" t="s">
        <v>49</v>
      </c>
      <c r="E128" s="75" t="s">
        <v>50</v>
      </c>
      <c r="F128" s="70" t="s">
        <v>1553</v>
      </c>
      <c r="G128" s="71" t="s">
        <v>1529</v>
      </c>
      <c r="H128" s="68">
        <v>41934</v>
      </c>
      <c r="I128" s="68">
        <v>41935</v>
      </c>
      <c r="J128" s="102">
        <v>200</v>
      </c>
      <c r="K128" s="7" t="str">
        <f t="shared" si="2"/>
        <v>DOWNLOAD</v>
      </c>
      <c r="L128" s="116" t="s">
        <v>1605</v>
      </c>
      <c r="M128" s="112" t="s">
        <v>1664</v>
      </c>
    </row>
    <row r="129" spans="1:13" ht="36" customHeight="1">
      <c r="A129" s="43">
        <f t="shared" si="3"/>
        <v>127</v>
      </c>
      <c r="B129" s="53">
        <v>6100</v>
      </c>
      <c r="C129" s="68">
        <v>41808</v>
      </c>
      <c r="D129" s="75" t="s">
        <v>49</v>
      </c>
      <c r="E129" s="75" t="s">
        <v>50</v>
      </c>
      <c r="F129" s="70" t="s">
        <v>1553</v>
      </c>
      <c r="G129" s="71" t="s">
        <v>1530</v>
      </c>
      <c r="H129" s="68">
        <v>41961</v>
      </c>
      <c r="I129" s="68">
        <v>41962</v>
      </c>
      <c r="J129" s="102">
        <v>200</v>
      </c>
      <c r="K129" s="7" t="str">
        <f t="shared" si="2"/>
        <v>DOWNLOAD</v>
      </c>
      <c r="L129" s="116" t="s">
        <v>1605</v>
      </c>
      <c r="M129" s="112" t="s">
        <v>1664</v>
      </c>
    </row>
    <row r="130" spans="1:13" ht="36" customHeight="1">
      <c r="A130" s="43">
        <f t="shared" si="3"/>
        <v>128</v>
      </c>
      <c r="B130" s="53">
        <v>6101</v>
      </c>
      <c r="C130" s="68">
        <v>41808</v>
      </c>
      <c r="D130" s="75" t="s">
        <v>49</v>
      </c>
      <c r="E130" s="75" t="s">
        <v>50</v>
      </c>
      <c r="F130" s="70" t="s">
        <v>1553</v>
      </c>
      <c r="G130" s="71" t="s">
        <v>1531</v>
      </c>
      <c r="H130" s="68">
        <v>41988</v>
      </c>
      <c r="I130" s="68">
        <v>41989</v>
      </c>
      <c r="J130" s="102">
        <v>200</v>
      </c>
      <c r="K130" s="7" t="str">
        <f t="shared" si="2"/>
        <v>DOWNLOAD</v>
      </c>
      <c r="L130" s="116" t="s">
        <v>1605</v>
      </c>
      <c r="M130" s="112" t="s">
        <v>1664</v>
      </c>
    </row>
    <row r="131" spans="1:13" ht="36" customHeight="1">
      <c r="A131" s="43">
        <f t="shared" si="3"/>
        <v>129</v>
      </c>
      <c r="B131" s="53">
        <v>6102</v>
      </c>
      <c r="C131" s="44">
        <v>41808</v>
      </c>
      <c r="D131" s="51" t="s">
        <v>108</v>
      </c>
      <c r="E131" s="51" t="s">
        <v>12</v>
      </c>
      <c r="F131" s="45" t="s">
        <v>1551</v>
      </c>
      <c r="G131" s="22" t="s">
        <v>1519</v>
      </c>
      <c r="H131" s="44">
        <v>41907</v>
      </c>
      <c r="I131" s="44">
        <v>41907</v>
      </c>
      <c r="J131" s="100">
        <v>800</v>
      </c>
      <c r="K131" s="7" t="str">
        <f t="shared" si="2"/>
        <v>DOWNLOAD</v>
      </c>
      <c r="L131" s="116" t="s">
        <v>1605</v>
      </c>
      <c r="M131" s="34"/>
    </row>
    <row r="132" spans="1:13" ht="36" customHeight="1">
      <c r="A132" s="43">
        <f t="shared" si="3"/>
        <v>130</v>
      </c>
      <c r="B132" s="53">
        <v>6111</v>
      </c>
      <c r="C132" s="44">
        <v>41808</v>
      </c>
      <c r="D132" s="55" t="s">
        <v>1247</v>
      </c>
      <c r="E132" s="55" t="s">
        <v>1248</v>
      </c>
      <c r="F132" s="45" t="s">
        <v>699</v>
      </c>
      <c r="G132" s="24" t="s">
        <v>644</v>
      </c>
      <c r="H132" s="44">
        <v>41814</v>
      </c>
      <c r="I132" s="44">
        <v>41815</v>
      </c>
      <c r="J132" s="100">
        <v>1400</v>
      </c>
      <c r="K132" s="7" t="str">
        <f aca="true" t="shared" si="4" ref="K132:K173">HYPERLINK(CONCATENATE("http://trasparenza.cefpas.it/wp-content/uploads/2014/LETTERE_DOCENTI/2014/GIUGNO/",B132,"_",D132,"_",LEFT(E132,1),".pdf"),"DOWNLOAD")</f>
        <v>DOWNLOAD</v>
      </c>
      <c r="L132" s="116" t="s">
        <v>1605</v>
      </c>
      <c r="M132" s="34"/>
    </row>
    <row r="133" spans="1:13" ht="36" customHeight="1">
      <c r="A133" s="43">
        <f aca="true" t="shared" si="5" ref="A133:A173">SUM(A132+1)</f>
        <v>131</v>
      </c>
      <c r="B133" s="53">
        <v>6137</v>
      </c>
      <c r="C133" s="44">
        <v>41808</v>
      </c>
      <c r="D133" s="51" t="s">
        <v>1662</v>
      </c>
      <c r="E133" s="51" t="s">
        <v>1344</v>
      </c>
      <c r="F133" s="45" t="s">
        <v>1580</v>
      </c>
      <c r="G133" s="22" t="s">
        <v>1520</v>
      </c>
      <c r="H133" s="44">
        <v>41809</v>
      </c>
      <c r="I133" s="44">
        <v>41809</v>
      </c>
      <c r="J133" s="100">
        <v>0</v>
      </c>
      <c r="K133" s="7" t="str">
        <f t="shared" si="4"/>
        <v>DOWNLOAD</v>
      </c>
      <c r="L133" s="116" t="s">
        <v>1605</v>
      </c>
      <c r="M133" s="106" t="s">
        <v>241</v>
      </c>
    </row>
    <row r="134" spans="1:13" ht="36" customHeight="1">
      <c r="A134" s="43">
        <f t="shared" si="5"/>
        <v>132</v>
      </c>
      <c r="B134" s="53">
        <v>6147</v>
      </c>
      <c r="C134" s="44">
        <v>41809</v>
      </c>
      <c r="D134" s="51" t="s">
        <v>292</v>
      </c>
      <c r="E134" s="51" t="s">
        <v>1124</v>
      </c>
      <c r="F134" s="45" t="s">
        <v>1550</v>
      </c>
      <c r="G134" s="48" t="s">
        <v>1497</v>
      </c>
      <c r="H134" s="49">
        <v>41804</v>
      </c>
      <c r="I134" s="49">
        <v>41825</v>
      </c>
      <c r="J134" s="100">
        <v>490</v>
      </c>
      <c r="K134" s="7" t="str">
        <f t="shared" si="4"/>
        <v>DOWNLOAD</v>
      </c>
      <c r="L134" s="116" t="s">
        <v>1605</v>
      </c>
      <c r="M134" s="106" t="s">
        <v>1498</v>
      </c>
    </row>
    <row r="135" spans="1:13" ht="36" customHeight="1">
      <c r="A135" s="43">
        <f t="shared" si="5"/>
        <v>133</v>
      </c>
      <c r="B135" s="53">
        <v>6148</v>
      </c>
      <c r="C135" s="44">
        <v>41809</v>
      </c>
      <c r="D135" s="51" t="s">
        <v>83</v>
      </c>
      <c r="E135" s="51" t="s">
        <v>84</v>
      </c>
      <c r="F135" s="45" t="s">
        <v>1543</v>
      </c>
      <c r="G135" s="48" t="s">
        <v>1496</v>
      </c>
      <c r="H135" s="49">
        <v>41804</v>
      </c>
      <c r="I135" s="49">
        <v>41811</v>
      </c>
      <c r="J135" s="100">
        <v>475</v>
      </c>
      <c r="K135" s="7" t="str">
        <f t="shared" si="4"/>
        <v>DOWNLOAD</v>
      </c>
      <c r="L135" s="116" t="s">
        <v>1605</v>
      </c>
      <c r="M135" s="106" t="s">
        <v>1495</v>
      </c>
    </row>
    <row r="136" spans="1:13" ht="36" customHeight="1">
      <c r="A136" s="43">
        <f t="shared" si="5"/>
        <v>134</v>
      </c>
      <c r="B136" s="53">
        <v>6201</v>
      </c>
      <c r="C136" s="44">
        <v>41810</v>
      </c>
      <c r="D136" s="51" t="s">
        <v>244</v>
      </c>
      <c r="E136" s="51" t="s">
        <v>13</v>
      </c>
      <c r="F136" s="45" t="s">
        <v>771</v>
      </c>
      <c r="G136" s="24" t="s">
        <v>759</v>
      </c>
      <c r="H136" s="44">
        <v>41821</v>
      </c>
      <c r="I136" s="44">
        <v>41821</v>
      </c>
      <c r="J136" s="100">
        <v>200</v>
      </c>
      <c r="K136" s="7" t="str">
        <f t="shared" si="4"/>
        <v>DOWNLOAD</v>
      </c>
      <c r="L136" s="116" t="s">
        <v>1605</v>
      </c>
      <c r="M136" s="34"/>
    </row>
    <row r="137" spans="1:13" ht="36" customHeight="1">
      <c r="A137" s="43">
        <f t="shared" si="5"/>
        <v>135</v>
      </c>
      <c r="B137" s="53">
        <v>6202</v>
      </c>
      <c r="C137" s="44">
        <v>41810</v>
      </c>
      <c r="D137" s="51" t="s">
        <v>176</v>
      </c>
      <c r="E137" s="51" t="s">
        <v>30</v>
      </c>
      <c r="F137" s="45" t="s">
        <v>1563</v>
      </c>
      <c r="G137" s="24" t="s">
        <v>759</v>
      </c>
      <c r="H137" s="44">
        <v>41828</v>
      </c>
      <c r="I137" s="44">
        <v>41828</v>
      </c>
      <c r="J137" s="100">
        <v>200</v>
      </c>
      <c r="K137" s="7" t="str">
        <f t="shared" si="4"/>
        <v>DOWNLOAD</v>
      </c>
      <c r="L137" s="116" t="s">
        <v>1605</v>
      </c>
      <c r="M137" s="34"/>
    </row>
    <row r="138" spans="1:13" ht="36" customHeight="1">
      <c r="A138" s="43">
        <f t="shared" si="5"/>
        <v>136</v>
      </c>
      <c r="B138" s="53">
        <v>6203</v>
      </c>
      <c r="C138" s="44">
        <v>41810</v>
      </c>
      <c r="D138" s="51" t="s">
        <v>193</v>
      </c>
      <c r="E138" s="51" t="s">
        <v>164</v>
      </c>
      <c r="F138" s="45" t="s">
        <v>1587</v>
      </c>
      <c r="G138" s="24" t="s">
        <v>759</v>
      </c>
      <c r="H138" s="44">
        <v>41830</v>
      </c>
      <c r="I138" s="44">
        <v>41830</v>
      </c>
      <c r="J138" s="100">
        <v>200</v>
      </c>
      <c r="K138" s="7" t="str">
        <f t="shared" si="4"/>
        <v>DOWNLOAD</v>
      </c>
      <c r="L138" s="116" t="s">
        <v>1605</v>
      </c>
      <c r="M138" s="34"/>
    </row>
    <row r="139" spans="1:13" ht="36" customHeight="1">
      <c r="A139" s="43">
        <f t="shared" si="5"/>
        <v>137</v>
      </c>
      <c r="B139" s="53">
        <v>6204</v>
      </c>
      <c r="C139" s="44">
        <v>41810</v>
      </c>
      <c r="D139" s="51" t="s">
        <v>926</v>
      </c>
      <c r="E139" s="55" t="s">
        <v>1650</v>
      </c>
      <c r="F139" s="45" t="s">
        <v>761</v>
      </c>
      <c r="G139" s="24" t="s">
        <v>759</v>
      </c>
      <c r="H139" s="44">
        <v>41834</v>
      </c>
      <c r="I139" s="44">
        <v>41834</v>
      </c>
      <c r="J139" s="100">
        <v>200</v>
      </c>
      <c r="K139" s="7" t="str">
        <f t="shared" si="4"/>
        <v>DOWNLOAD</v>
      </c>
      <c r="L139" s="116" t="s">
        <v>1605</v>
      </c>
      <c r="M139" s="34"/>
    </row>
    <row r="140" spans="1:13" ht="36" customHeight="1">
      <c r="A140" s="43">
        <f t="shared" si="5"/>
        <v>138</v>
      </c>
      <c r="B140" s="53">
        <v>6205</v>
      </c>
      <c r="C140" s="44">
        <v>41810</v>
      </c>
      <c r="D140" s="51" t="s">
        <v>306</v>
      </c>
      <c r="E140" s="51" t="s">
        <v>307</v>
      </c>
      <c r="F140" s="45" t="s">
        <v>1570</v>
      </c>
      <c r="G140" s="24" t="s">
        <v>757</v>
      </c>
      <c r="H140" s="44">
        <v>41823</v>
      </c>
      <c r="I140" s="44">
        <v>41823</v>
      </c>
      <c r="J140" s="100">
        <v>400</v>
      </c>
      <c r="K140" s="7" t="str">
        <f t="shared" si="4"/>
        <v>DOWNLOAD</v>
      </c>
      <c r="L140" s="116" t="s">
        <v>1605</v>
      </c>
      <c r="M140" s="34"/>
    </row>
    <row r="141" spans="1:13" ht="36" customHeight="1">
      <c r="A141" s="43">
        <f t="shared" si="5"/>
        <v>139</v>
      </c>
      <c r="B141" s="53">
        <v>6206</v>
      </c>
      <c r="C141" s="44">
        <v>41810</v>
      </c>
      <c r="D141" s="51" t="s">
        <v>169</v>
      </c>
      <c r="E141" s="51" t="s">
        <v>8</v>
      </c>
      <c r="F141" s="45" t="s">
        <v>1548</v>
      </c>
      <c r="G141" s="24" t="s">
        <v>757</v>
      </c>
      <c r="H141" s="44">
        <v>41828</v>
      </c>
      <c r="I141" s="44">
        <v>41828</v>
      </c>
      <c r="J141" s="100">
        <v>400</v>
      </c>
      <c r="K141" s="7" t="str">
        <f t="shared" si="4"/>
        <v>DOWNLOAD</v>
      </c>
      <c r="L141" s="116" t="s">
        <v>1605</v>
      </c>
      <c r="M141" s="34"/>
    </row>
    <row r="142" spans="1:13" ht="36" customHeight="1">
      <c r="A142" s="43">
        <f t="shared" si="5"/>
        <v>140</v>
      </c>
      <c r="B142" s="53">
        <v>6207</v>
      </c>
      <c r="C142" s="44">
        <v>41810</v>
      </c>
      <c r="D142" s="51" t="s">
        <v>194</v>
      </c>
      <c r="E142" s="51" t="s">
        <v>195</v>
      </c>
      <c r="F142" s="45" t="s">
        <v>1569</v>
      </c>
      <c r="G142" s="24" t="s">
        <v>757</v>
      </c>
      <c r="H142" s="44">
        <v>41830</v>
      </c>
      <c r="I142" s="44">
        <v>41830</v>
      </c>
      <c r="J142" s="100">
        <v>400</v>
      </c>
      <c r="K142" s="7" t="str">
        <f t="shared" si="4"/>
        <v>DOWNLOAD</v>
      </c>
      <c r="L142" s="116" t="s">
        <v>1605</v>
      </c>
      <c r="M142" s="34"/>
    </row>
    <row r="143" spans="1:13" ht="36" customHeight="1">
      <c r="A143" s="43">
        <f t="shared" si="5"/>
        <v>141</v>
      </c>
      <c r="B143" s="53">
        <v>6208</v>
      </c>
      <c r="C143" s="44">
        <v>41810</v>
      </c>
      <c r="D143" s="51" t="s">
        <v>165</v>
      </c>
      <c r="E143" s="51" t="s">
        <v>164</v>
      </c>
      <c r="F143" s="45" t="s">
        <v>766</v>
      </c>
      <c r="G143" s="24" t="s">
        <v>759</v>
      </c>
      <c r="H143" s="44">
        <v>41821</v>
      </c>
      <c r="I143" s="44">
        <v>41821</v>
      </c>
      <c r="J143" s="100">
        <v>200</v>
      </c>
      <c r="K143" s="7" t="str">
        <f t="shared" si="4"/>
        <v>DOWNLOAD</v>
      </c>
      <c r="L143" s="116" t="s">
        <v>1605</v>
      </c>
      <c r="M143" s="34"/>
    </row>
    <row r="144" spans="1:13" ht="36" customHeight="1">
      <c r="A144" s="43">
        <f t="shared" si="5"/>
        <v>142</v>
      </c>
      <c r="B144" s="53">
        <v>6209</v>
      </c>
      <c r="C144" s="44">
        <v>41810</v>
      </c>
      <c r="D144" s="51" t="s">
        <v>69</v>
      </c>
      <c r="E144" s="51" t="s">
        <v>44</v>
      </c>
      <c r="F144" s="45" t="s">
        <v>768</v>
      </c>
      <c r="G144" s="24" t="s">
        <v>759</v>
      </c>
      <c r="H144" s="44">
        <v>41822</v>
      </c>
      <c r="I144" s="44">
        <v>41822</v>
      </c>
      <c r="J144" s="100">
        <v>200</v>
      </c>
      <c r="K144" s="7" t="str">
        <f t="shared" si="4"/>
        <v>DOWNLOAD</v>
      </c>
      <c r="L144" s="116" t="s">
        <v>1605</v>
      </c>
      <c r="M144" s="34"/>
    </row>
    <row r="145" spans="1:13" ht="36" customHeight="1">
      <c r="A145" s="43">
        <f t="shared" si="5"/>
        <v>143</v>
      </c>
      <c r="B145" s="53">
        <v>6210</v>
      </c>
      <c r="C145" s="44">
        <v>41810</v>
      </c>
      <c r="D145" s="51" t="s">
        <v>249</v>
      </c>
      <c r="E145" s="51" t="s">
        <v>30</v>
      </c>
      <c r="F145" s="45" t="s">
        <v>770</v>
      </c>
      <c r="G145" s="24" t="s">
        <v>759</v>
      </c>
      <c r="H145" s="44">
        <v>41823</v>
      </c>
      <c r="I145" s="44">
        <v>41823</v>
      </c>
      <c r="J145" s="100">
        <v>200</v>
      </c>
      <c r="K145" s="7" t="str">
        <f t="shared" si="4"/>
        <v>DOWNLOAD</v>
      </c>
      <c r="L145" s="116" t="s">
        <v>1605</v>
      </c>
      <c r="M145" s="34"/>
    </row>
    <row r="146" spans="1:13" ht="36" customHeight="1">
      <c r="A146" s="43">
        <f t="shared" si="5"/>
        <v>144</v>
      </c>
      <c r="B146" s="53">
        <v>6211</v>
      </c>
      <c r="C146" s="44">
        <v>41810</v>
      </c>
      <c r="D146" s="51" t="s">
        <v>251</v>
      </c>
      <c r="E146" s="55" t="s">
        <v>1653</v>
      </c>
      <c r="F146" s="45" t="s">
        <v>758</v>
      </c>
      <c r="G146" s="24" t="s">
        <v>759</v>
      </c>
      <c r="H146" s="44">
        <v>41823</v>
      </c>
      <c r="I146" s="44">
        <v>41823</v>
      </c>
      <c r="J146" s="100">
        <v>200</v>
      </c>
      <c r="K146" s="7" t="str">
        <f t="shared" si="4"/>
        <v>DOWNLOAD</v>
      </c>
      <c r="L146" s="116" t="s">
        <v>1605</v>
      </c>
      <c r="M146" s="34"/>
    </row>
    <row r="147" spans="1:13" ht="36" customHeight="1">
      <c r="A147" s="43">
        <f t="shared" si="5"/>
        <v>145</v>
      </c>
      <c r="B147" s="53">
        <v>6212</v>
      </c>
      <c r="C147" s="49">
        <v>41810</v>
      </c>
      <c r="D147" s="51" t="s">
        <v>173</v>
      </c>
      <c r="E147" s="51" t="s">
        <v>50</v>
      </c>
      <c r="F147" s="45" t="s">
        <v>760</v>
      </c>
      <c r="G147" s="24" t="s">
        <v>759</v>
      </c>
      <c r="H147" s="29">
        <v>41828</v>
      </c>
      <c r="I147" s="29">
        <v>41828</v>
      </c>
      <c r="J147" s="100">
        <v>200</v>
      </c>
      <c r="K147" s="7" t="str">
        <f t="shared" si="4"/>
        <v>DOWNLOAD</v>
      </c>
      <c r="L147" s="116" t="s">
        <v>1605</v>
      </c>
      <c r="M147" s="34"/>
    </row>
    <row r="148" spans="1:13" ht="36" customHeight="1">
      <c r="A148" s="43">
        <f t="shared" si="5"/>
        <v>146</v>
      </c>
      <c r="B148" s="53">
        <v>6213</v>
      </c>
      <c r="C148" s="49">
        <v>41810</v>
      </c>
      <c r="D148" s="55" t="s">
        <v>1655</v>
      </c>
      <c r="E148" s="55" t="s">
        <v>1656</v>
      </c>
      <c r="F148" s="45" t="s">
        <v>765</v>
      </c>
      <c r="G148" s="24" t="s">
        <v>759</v>
      </c>
      <c r="H148" s="44">
        <v>41830</v>
      </c>
      <c r="I148" s="44">
        <v>41830</v>
      </c>
      <c r="J148" s="100">
        <v>200</v>
      </c>
      <c r="K148" s="7" t="str">
        <f t="shared" si="4"/>
        <v>DOWNLOAD</v>
      </c>
      <c r="L148" s="116" t="s">
        <v>1605</v>
      </c>
      <c r="M148" s="34"/>
    </row>
    <row r="149" spans="1:13" ht="36" customHeight="1">
      <c r="A149" s="43">
        <f t="shared" si="5"/>
        <v>147</v>
      </c>
      <c r="B149" s="53">
        <v>6214</v>
      </c>
      <c r="C149" s="49">
        <v>41810</v>
      </c>
      <c r="D149" s="51" t="s">
        <v>188</v>
      </c>
      <c r="E149" s="51" t="s">
        <v>53</v>
      </c>
      <c r="F149" s="45" t="s">
        <v>773</v>
      </c>
      <c r="G149" s="24" t="s">
        <v>759</v>
      </c>
      <c r="H149" s="44">
        <v>41830</v>
      </c>
      <c r="I149" s="44">
        <v>41830</v>
      </c>
      <c r="J149" s="100">
        <v>200</v>
      </c>
      <c r="K149" s="7" t="str">
        <f t="shared" si="4"/>
        <v>DOWNLOAD</v>
      </c>
      <c r="L149" s="116" t="s">
        <v>1605</v>
      </c>
      <c r="M149" s="34"/>
    </row>
    <row r="150" spans="1:13" ht="36" customHeight="1">
      <c r="A150" s="43">
        <f t="shared" si="5"/>
        <v>148</v>
      </c>
      <c r="B150" s="53">
        <v>6215</v>
      </c>
      <c r="C150" s="49">
        <v>41810</v>
      </c>
      <c r="D150" s="51" t="s">
        <v>180</v>
      </c>
      <c r="E150" s="51" t="s">
        <v>181</v>
      </c>
      <c r="F150" s="45" t="s">
        <v>1552</v>
      </c>
      <c r="G150" s="24" t="s">
        <v>759</v>
      </c>
      <c r="H150" s="44">
        <v>41836</v>
      </c>
      <c r="I150" s="44">
        <v>41836</v>
      </c>
      <c r="J150" s="100">
        <v>200</v>
      </c>
      <c r="K150" s="7" t="str">
        <f t="shared" si="4"/>
        <v>DOWNLOAD</v>
      </c>
      <c r="L150" s="116" t="s">
        <v>1605</v>
      </c>
      <c r="M150" s="34"/>
    </row>
    <row r="151" spans="1:13" ht="36" customHeight="1">
      <c r="A151" s="43">
        <f t="shared" si="5"/>
        <v>149</v>
      </c>
      <c r="B151" s="53">
        <v>6216</v>
      </c>
      <c r="C151" s="49">
        <v>41810</v>
      </c>
      <c r="D151" s="51" t="s">
        <v>180</v>
      </c>
      <c r="E151" s="51" t="s">
        <v>181</v>
      </c>
      <c r="F151" s="45" t="s">
        <v>1552</v>
      </c>
      <c r="G151" s="24" t="s">
        <v>759</v>
      </c>
      <c r="H151" s="44">
        <v>41837</v>
      </c>
      <c r="I151" s="44">
        <v>41837</v>
      </c>
      <c r="J151" s="100">
        <v>200</v>
      </c>
      <c r="K151" s="7" t="str">
        <f t="shared" si="4"/>
        <v>DOWNLOAD</v>
      </c>
      <c r="L151" s="116" t="s">
        <v>1605</v>
      </c>
      <c r="M151" s="34"/>
    </row>
    <row r="152" spans="1:13" ht="36" customHeight="1">
      <c r="A152" s="43">
        <f t="shared" si="5"/>
        <v>150</v>
      </c>
      <c r="B152" s="53">
        <v>6217</v>
      </c>
      <c r="C152" s="49">
        <v>41810</v>
      </c>
      <c r="D152" s="51" t="s">
        <v>6</v>
      </c>
      <c r="E152" s="51" t="s">
        <v>8</v>
      </c>
      <c r="F152" s="45" t="s">
        <v>457</v>
      </c>
      <c r="G152" s="22" t="s">
        <v>757</v>
      </c>
      <c r="H152" s="44">
        <v>41834</v>
      </c>
      <c r="I152" s="44">
        <v>41834</v>
      </c>
      <c r="J152" s="100">
        <v>400</v>
      </c>
      <c r="K152" s="7" t="str">
        <f t="shared" si="4"/>
        <v>DOWNLOAD</v>
      </c>
      <c r="L152" s="116" t="s">
        <v>1605</v>
      </c>
      <c r="M152" s="34"/>
    </row>
    <row r="153" spans="1:13" ht="36" customHeight="1">
      <c r="A153" s="43">
        <f t="shared" si="5"/>
        <v>151</v>
      </c>
      <c r="B153" s="53">
        <v>6218</v>
      </c>
      <c r="C153" s="49">
        <v>41810</v>
      </c>
      <c r="D153" s="55" t="s">
        <v>197</v>
      </c>
      <c r="E153" s="55" t="s">
        <v>1637</v>
      </c>
      <c r="F153" s="45" t="s">
        <v>714</v>
      </c>
      <c r="G153" s="22" t="s">
        <v>757</v>
      </c>
      <c r="H153" s="44">
        <v>41836</v>
      </c>
      <c r="I153" s="44">
        <v>41836</v>
      </c>
      <c r="J153" s="100">
        <v>400</v>
      </c>
      <c r="K153" s="7" t="str">
        <f t="shared" si="4"/>
        <v>DOWNLOAD</v>
      </c>
      <c r="L153" s="116" t="s">
        <v>1605</v>
      </c>
      <c r="M153" s="34"/>
    </row>
    <row r="154" spans="1:13" ht="36" customHeight="1">
      <c r="A154" s="43">
        <f t="shared" si="5"/>
        <v>152</v>
      </c>
      <c r="B154" s="53">
        <v>6219</v>
      </c>
      <c r="C154" s="49">
        <v>41810</v>
      </c>
      <c r="D154" s="51" t="s">
        <v>1164</v>
      </c>
      <c r="E154" s="51" t="s">
        <v>1165</v>
      </c>
      <c r="F154" s="45" t="s">
        <v>756</v>
      </c>
      <c r="G154" s="22" t="s">
        <v>757</v>
      </c>
      <c r="H154" s="44">
        <v>41837</v>
      </c>
      <c r="I154" s="44">
        <v>41837</v>
      </c>
      <c r="J154" s="100">
        <v>400</v>
      </c>
      <c r="K154" s="7" t="str">
        <f t="shared" si="4"/>
        <v>DOWNLOAD</v>
      </c>
      <c r="L154" s="116" t="s">
        <v>1605</v>
      </c>
      <c r="M154" s="34"/>
    </row>
    <row r="155" spans="1:13" ht="36" customHeight="1">
      <c r="A155" s="43">
        <f t="shared" si="5"/>
        <v>153</v>
      </c>
      <c r="B155" s="53">
        <v>6220</v>
      </c>
      <c r="C155" s="49">
        <v>41810</v>
      </c>
      <c r="D155" s="55" t="s">
        <v>1658</v>
      </c>
      <c r="E155" s="51" t="s">
        <v>57</v>
      </c>
      <c r="F155" s="45" t="s">
        <v>784</v>
      </c>
      <c r="G155" s="48" t="s">
        <v>1521</v>
      </c>
      <c r="H155" s="44">
        <v>41825</v>
      </c>
      <c r="I155" s="44">
        <v>41825</v>
      </c>
      <c r="J155" s="100">
        <v>78</v>
      </c>
      <c r="K155" s="7" t="str">
        <f t="shared" si="4"/>
        <v>DOWNLOAD</v>
      </c>
      <c r="L155" s="116" t="s">
        <v>1605</v>
      </c>
      <c r="M155" s="34"/>
    </row>
    <row r="156" spans="1:13" ht="36" customHeight="1">
      <c r="A156" s="43">
        <f t="shared" si="5"/>
        <v>154</v>
      </c>
      <c r="B156" s="53">
        <v>6221</v>
      </c>
      <c r="C156" s="49">
        <v>41810</v>
      </c>
      <c r="D156" s="51" t="s">
        <v>1345</v>
      </c>
      <c r="E156" s="51" t="s">
        <v>164</v>
      </c>
      <c r="F156" s="45" t="s">
        <v>1586</v>
      </c>
      <c r="G156" s="48" t="s">
        <v>1522</v>
      </c>
      <c r="H156" s="44">
        <v>41825</v>
      </c>
      <c r="I156" s="44">
        <v>41825</v>
      </c>
      <c r="J156" s="100">
        <v>156</v>
      </c>
      <c r="K156" s="7" t="str">
        <f t="shared" si="4"/>
        <v>DOWNLOAD</v>
      </c>
      <c r="L156" s="116" t="s">
        <v>1605</v>
      </c>
      <c r="M156" s="34"/>
    </row>
    <row r="157" spans="1:13" ht="36" customHeight="1">
      <c r="A157" s="43">
        <f t="shared" si="5"/>
        <v>155</v>
      </c>
      <c r="B157" s="53">
        <v>6222</v>
      </c>
      <c r="C157" s="49">
        <v>41810</v>
      </c>
      <c r="D157" s="51" t="s">
        <v>1596</v>
      </c>
      <c r="E157" s="51" t="s">
        <v>379</v>
      </c>
      <c r="F157" s="62" t="s">
        <v>1597</v>
      </c>
      <c r="G157" s="48" t="s">
        <v>1522</v>
      </c>
      <c r="H157" s="44">
        <v>41825</v>
      </c>
      <c r="I157" s="44">
        <v>41825</v>
      </c>
      <c r="J157" s="102">
        <v>156</v>
      </c>
      <c r="K157" s="7" t="str">
        <f t="shared" si="4"/>
        <v>DOWNLOAD</v>
      </c>
      <c r="L157" s="116" t="s">
        <v>1605</v>
      </c>
      <c r="M157" s="93"/>
    </row>
    <row r="158" spans="1:13" ht="36" customHeight="1">
      <c r="A158" s="43">
        <f t="shared" si="5"/>
        <v>156</v>
      </c>
      <c r="B158" s="53">
        <v>6223</v>
      </c>
      <c r="C158" s="49">
        <v>41810</v>
      </c>
      <c r="D158" s="51" t="s">
        <v>385</v>
      </c>
      <c r="E158" s="51" t="s">
        <v>386</v>
      </c>
      <c r="F158" s="62" t="s">
        <v>1598</v>
      </c>
      <c r="G158" s="48" t="s">
        <v>1523</v>
      </c>
      <c r="H158" s="44">
        <v>41825</v>
      </c>
      <c r="I158" s="44">
        <v>41825</v>
      </c>
      <c r="J158" s="100">
        <v>234</v>
      </c>
      <c r="K158" s="7" t="str">
        <f t="shared" si="4"/>
        <v>DOWNLOAD</v>
      </c>
      <c r="L158" s="116" t="s">
        <v>1605</v>
      </c>
      <c r="M158" s="34"/>
    </row>
    <row r="159" spans="1:13" ht="36" customHeight="1">
      <c r="A159" s="43">
        <f t="shared" si="5"/>
        <v>157</v>
      </c>
      <c r="B159" s="53">
        <v>6362</v>
      </c>
      <c r="C159" s="44">
        <v>41815</v>
      </c>
      <c r="D159" s="55" t="s">
        <v>410</v>
      </c>
      <c r="E159" s="55" t="s">
        <v>411</v>
      </c>
      <c r="F159" s="45" t="s">
        <v>782</v>
      </c>
      <c r="G159" s="24" t="s">
        <v>658</v>
      </c>
      <c r="H159" s="44">
        <v>41818</v>
      </c>
      <c r="I159" s="44">
        <v>41818</v>
      </c>
      <c r="J159" s="100">
        <v>312</v>
      </c>
      <c r="K159" s="7" t="str">
        <f t="shared" si="4"/>
        <v>DOWNLOAD</v>
      </c>
      <c r="L159" s="116" t="s">
        <v>1605</v>
      </c>
      <c r="M159" s="34"/>
    </row>
    <row r="160" spans="1:13" ht="36" customHeight="1">
      <c r="A160" s="43">
        <f t="shared" si="5"/>
        <v>158</v>
      </c>
      <c r="B160" s="53">
        <v>6363</v>
      </c>
      <c r="C160" s="44">
        <v>41815</v>
      </c>
      <c r="D160" s="55" t="s">
        <v>11</v>
      </c>
      <c r="E160" s="55" t="s">
        <v>10</v>
      </c>
      <c r="F160" s="45" t="s">
        <v>653</v>
      </c>
      <c r="G160" s="24" t="s">
        <v>666</v>
      </c>
      <c r="H160" s="44">
        <v>41818</v>
      </c>
      <c r="I160" s="44">
        <v>41818</v>
      </c>
      <c r="J160" s="100">
        <v>234</v>
      </c>
      <c r="K160" s="7" t="str">
        <f t="shared" si="4"/>
        <v>DOWNLOAD</v>
      </c>
      <c r="L160" s="116" t="s">
        <v>1605</v>
      </c>
      <c r="M160" s="34"/>
    </row>
    <row r="161" spans="1:13" ht="36" customHeight="1">
      <c r="A161" s="43">
        <f t="shared" si="5"/>
        <v>159</v>
      </c>
      <c r="B161" s="53">
        <v>6372</v>
      </c>
      <c r="C161" s="49">
        <v>41815</v>
      </c>
      <c r="D161" s="14" t="s">
        <v>45</v>
      </c>
      <c r="E161" s="14" t="s">
        <v>1643</v>
      </c>
      <c r="F161" s="47" t="s">
        <v>1554</v>
      </c>
      <c r="G161" s="22" t="s">
        <v>1494</v>
      </c>
      <c r="H161" s="49">
        <v>41816</v>
      </c>
      <c r="I161" s="49">
        <v>41816</v>
      </c>
      <c r="J161" s="100">
        <v>0</v>
      </c>
      <c r="K161" s="7" t="str">
        <f t="shared" si="4"/>
        <v>DOWNLOAD</v>
      </c>
      <c r="L161" s="116" t="s">
        <v>1605</v>
      </c>
      <c r="M161" s="106" t="s">
        <v>1493</v>
      </c>
    </row>
    <row r="162" spans="1:13" ht="36" customHeight="1">
      <c r="A162" s="43">
        <f t="shared" si="5"/>
        <v>160</v>
      </c>
      <c r="B162" s="53">
        <v>6385</v>
      </c>
      <c r="C162" s="49">
        <v>41816</v>
      </c>
      <c r="D162" s="51" t="s">
        <v>47</v>
      </c>
      <c r="E162" s="51" t="s">
        <v>48</v>
      </c>
      <c r="F162" s="45" t="s">
        <v>1545</v>
      </c>
      <c r="G162" s="48" t="s">
        <v>1489</v>
      </c>
      <c r="H162" s="49">
        <v>41818</v>
      </c>
      <c r="I162" s="49">
        <v>41818</v>
      </c>
      <c r="J162" s="100">
        <v>245</v>
      </c>
      <c r="K162" s="7" t="str">
        <f t="shared" si="4"/>
        <v>DOWNLOAD</v>
      </c>
      <c r="L162" s="116" t="s">
        <v>1605</v>
      </c>
      <c r="M162" s="34"/>
    </row>
    <row r="163" spans="1:13" ht="36" customHeight="1">
      <c r="A163" s="43">
        <f t="shared" si="5"/>
        <v>161</v>
      </c>
      <c r="B163" s="53">
        <v>6389</v>
      </c>
      <c r="C163" s="49">
        <v>41816</v>
      </c>
      <c r="D163" s="55" t="s">
        <v>59</v>
      </c>
      <c r="E163" s="55" t="s">
        <v>60</v>
      </c>
      <c r="F163" s="45" t="s">
        <v>686</v>
      </c>
      <c r="G163" s="22" t="s">
        <v>1524</v>
      </c>
      <c r="H163" s="44">
        <v>41822</v>
      </c>
      <c r="I163" s="44">
        <v>41822</v>
      </c>
      <c r="J163" s="100">
        <v>500</v>
      </c>
      <c r="K163" s="7" t="str">
        <f t="shared" si="4"/>
        <v>DOWNLOAD</v>
      </c>
      <c r="L163" s="116" t="s">
        <v>1605</v>
      </c>
      <c r="M163" s="34"/>
    </row>
    <row r="164" spans="1:13" ht="36" customHeight="1">
      <c r="A164" s="43">
        <f t="shared" si="5"/>
        <v>162</v>
      </c>
      <c r="B164" s="53">
        <v>6396</v>
      </c>
      <c r="C164" s="49">
        <v>41816</v>
      </c>
      <c r="D164" s="51" t="s">
        <v>54</v>
      </c>
      <c r="E164" s="55" t="s">
        <v>1659</v>
      </c>
      <c r="F164" s="45" t="s">
        <v>732</v>
      </c>
      <c r="G164" s="22" t="s">
        <v>1525</v>
      </c>
      <c r="H164" s="44">
        <v>41822</v>
      </c>
      <c r="I164" s="44">
        <v>41822</v>
      </c>
      <c r="J164" s="100">
        <v>300</v>
      </c>
      <c r="K164" s="7" t="str">
        <f t="shared" si="4"/>
        <v>DOWNLOAD</v>
      </c>
      <c r="L164" s="116" t="s">
        <v>1605</v>
      </c>
      <c r="M164" s="34"/>
    </row>
    <row r="165" spans="1:13" ht="36" customHeight="1">
      <c r="A165" s="43">
        <f t="shared" si="5"/>
        <v>163</v>
      </c>
      <c r="B165" s="53">
        <v>6406</v>
      </c>
      <c r="C165" s="49">
        <v>41816</v>
      </c>
      <c r="D165" s="55" t="s">
        <v>1655</v>
      </c>
      <c r="E165" s="55" t="s">
        <v>1656</v>
      </c>
      <c r="F165" s="45" t="s">
        <v>765</v>
      </c>
      <c r="G165" s="24" t="s">
        <v>759</v>
      </c>
      <c r="H165" s="44">
        <v>41828</v>
      </c>
      <c r="I165" s="44">
        <v>41828</v>
      </c>
      <c r="J165" s="100">
        <v>200</v>
      </c>
      <c r="K165" s="7" t="str">
        <f t="shared" si="4"/>
        <v>DOWNLOAD</v>
      </c>
      <c r="L165" s="116" t="s">
        <v>1605</v>
      </c>
      <c r="M165" s="34"/>
    </row>
    <row r="166" spans="1:13" ht="36" customHeight="1">
      <c r="A166" s="43">
        <f t="shared" si="5"/>
        <v>164</v>
      </c>
      <c r="B166" s="53">
        <v>6407</v>
      </c>
      <c r="C166" s="49">
        <v>41816</v>
      </c>
      <c r="D166" s="51" t="s">
        <v>106</v>
      </c>
      <c r="E166" s="51" t="s">
        <v>107</v>
      </c>
      <c r="F166" s="45" t="s">
        <v>762</v>
      </c>
      <c r="G166" s="24" t="s">
        <v>759</v>
      </c>
      <c r="H166" s="44">
        <v>41834</v>
      </c>
      <c r="I166" s="44">
        <v>41834</v>
      </c>
      <c r="J166" s="100">
        <v>200</v>
      </c>
      <c r="K166" s="7" t="str">
        <f t="shared" si="4"/>
        <v>DOWNLOAD</v>
      </c>
      <c r="L166" s="116" t="s">
        <v>1605</v>
      </c>
      <c r="M166" s="34"/>
    </row>
    <row r="167" spans="1:13" ht="36" customHeight="1">
      <c r="A167" s="43">
        <f t="shared" si="5"/>
        <v>165</v>
      </c>
      <c r="B167" s="53">
        <v>6408</v>
      </c>
      <c r="C167" s="49">
        <v>41816</v>
      </c>
      <c r="D167" s="51" t="s">
        <v>163</v>
      </c>
      <c r="E167" s="51" t="s">
        <v>164</v>
      </c>
      <c r="F167" s="45" t="s">
        <v>767</v>
      </c>
      <c r="G167" s="24" t="s">
        <v>759</v>
      </c>
      <c r="H167" s="44">
        <v>41834</v>
      </c>
      <c r="I167" s="44">
        <v>41834</v>
      </c>
      <c r="J167" s="100">
        <v>200</v>
      </c>
      <c r="K167" s="7" t="str">
        <f t="shared" si="4"/>
        <v>DOWNLOAD</v>
      </c>
      <c r="L167" s="116" t="s">
        <v>1605</v>
      </c>
      <c r="M167" s="34"/>
    </row>
    <row r="168" spans="1:13" ht="36" customHeight="1">
      <c r="A168" s="43">
        <f t="shared" si="5"/>
        <v>166</v>
      </c>
      <c r="B168" s="53">
        <v>6409</v>
      </c>
      <c r="C168" s="49">
        <v>41816</v>
      </c>
      <c r="D168" s="51" t="s">
        <v>1346</v>
      </c>
      <c r="E168" s="51" t="s">
        <v>1328</v>
      </c>
      <c r="F168" s="45" t="s">
        <v>1573</v>
      </c>
      <c r="G168" s="24" t="s">
        <v>759</v>
      </c>
      <c r="H168" s="44">
        <v>41835</v>
      </c>
      <c r="I168" s="44">
        <v>41835</v>
      </c>
      <c r="J168" s="100">
        <v>200</v>
      </c>
      <c r="K168" s="7" t="str">
        <f t="shared" si="4"/>
        <v>DOWNLOAD</v>
      </c>
      <c r="L168" s="116" t="s">
        <v>1605</v>
      </c>
      <c r="M168" s="34"/>
    </row>
    <row r="169" spans="1:13" ht="36" customHeight="1">
      <c r="A169" s="43">
        <f t="shared" si="5"/>
        <v>167</v>
      </c>
      <c r="B169" s="67">
        <v>6412</v>
      </c>
      <c r="C169" s="49">
        <v>41816</v>
      </c>
      <c r="D169" s="51" t="s">
        <v>263</v>
      </c>
      <c r="E169" s="51" t="s">
        <v>62</v>
      </c>
      <c r="F169" s="47" t="s">
        <v>510</v>
      </c>
      <c r="G169" s="22" t="s">
        <v>757</v>
      </c>
      <c r="H169" s="44">
        <v>41829</v>
      </c>
      <c r="I169" s="44">
        <v>41829</v>
      </c>
      <c r="J169" s="100">
        <v>400</v>
      </c>
      <c r="K169" s="7" t="str">
        <f t="shared" si="4"/>
        <v>DOWNLOAD</v>
      </c>
      <c r="L169" s="116" t="s">
        <v>1605</v>
      </c>
      <c r="M169" s="34"/>
    </row>
    <row r="170" spans="1:13" ht="36" customHeight="1">
      <c r="A170" s="43">
        <f t="shared" si="5"/>
        <v>168</v>
      </c>
      <c r="B170" s="67">
        <v>6413</v>
      </c>
      <c r="C170" s="49">
        <v>41816</v>
      </c>
      <c r="D170" s="51" t="s">
        <v>183</v>
      </c>
      <c r="E170" s="51" t="s">
        <v>53</v>
      </c>
      <c r="F170" s="47" t="s">
        <v>632</v>
      </c>
      <c r="G170" s="22" t="s">
        <v>757</v>
      </c>
      <c r="H170" s="44">
        <v>41829</v>
      </c>
      <c r="I170" s="44">
        <v>41829</v>
      </c>
      <c r="J170" s="100">
        <v>400</v>
      </c>
      <c r="K170" s="7" t="str">
        <f t="shared" si="4"/>
        <v>DOWNLOAD</v>
      </c>
      <c r="L170" s="116" t="s">
        <v>1605</v>
      </c>
      <c r="M170" s="34"/>
    </row>
    <row r="171" spans="1:13" ht="36" customHeight="1">
      <c r="A171" s="43">
        <f t="shared" si="5"/>
        <v>169</v>
      </c>
      <c r="B171" s="67">
        <v>6414</v>
      </c>
      <c r="C171" s="49">
        <v>41816</v>
      </c>
      <c r="D171" s="51" t="s">
        <v>1347</v>
      </c>
      <c r="E171" s="51" t="s">
        <v>8</v>
      </c>
      <c r="F171" s="47" t="s">
        <v>1574</v>
      </c>
      <c r="G171" s="22" t="s">
        <v>757</v>
      </c>
      <c r="H171" s="44">
        <v>41835</v>
      </c>
      <c r="I171" s="44">
        <v>41835</v>
      </c>
      <c r="J171" s="100">
        <v>400</v>
      </c>
      <c r="K171" s="7" t="str">
        <f t="shared" si="4"/>
        <v>DOWNLOAD</v>
      </c>
      <c r="L171" s="116" t="s">
        <v>1605</v>
      </c>
      <c r="M171" s="34"/>
    </row>
    <row r="172" spans="1:13" ht="36" customHeight="1">
      <c r="A172" s="43">
        <f t="shared" si="5"/>
        <v>170</v>
      </c>
      <c r="B172" s="67">
        <v>6415</v>
      </c>
      <c r="C172" s="49">
        <v>41816</v>
      </c>
      <c r="D172" s="56" t="s">
        <v>45</v>
      </c>
      <c r="E172" s="56" t="s">
        <v>1643</v>
      </c>
      <c r="F172" s="47" t="s">
        <v>1554</v>
      </c>
      <c r="G172" s="22" t="s">
        <v>1492</v>
      </c>
      <c r="H172" s="44">
        <v>41892</v>
      </c>
      <c r="I172" s="44">
        <v>41894</v>
      </c>
      <c r="J172" s="100">
        <v>0</v>
      </c>
      <c r="K172" s="7" t="str">
        <f t="shared" si="4"/>
        <v>DOWNLOAD</v>
      </c>
      <c r="L172" s="116" t="s">
        <v>1605</v>
      </c>
      <c r="M172" s="106" t="s">
        <v>1493</v>
      </c>
    </row>
    <row r="173" spans="1:13" ht="36" customHeight="1">
      <c r="A173" s="43">
        <f t="shared" si="5"/>
        <v>171</v>
      </c>
      <c r="B173" s="67">
        <v>6476</v>
      </c>
      <c r="C173" s="49">
        <v>41820</v>
      </c>
      <c r="D173" s="55" t="s">
        <v>152</v>
      </c>
      <c r="E173" s="55" t="s">
        <v>62</v>
      </c>
      <c r="F173" s="45" t="s">
        <v>550</v>
      </c>
      <c r="G173" s="22" t="s">
        <v>1526</v>
      </c>
      <c r="H173" s="44">
        <v>41909</v>
      </c>
      <c r="I173" s="44">
        <v>41909</v>
      </c>
      <c r="J173" s="100">
        <v>700</v>
      </c>
      <c r="K173" s="7" t="str">
        <f t="shared" si="4"/>
        <v>DOWNLOAD</v>
      </c>
      <c r="L173" s="116" t="s">
        <v>1605</v>
      </c>
      <c r="M173" s="34"/>
    </row>
    <row r="174" spans="4:6" ht="36" customHeight="1">
      <c r="D174" s="52"/>
      <c r="E174" s="52"/>
      <c r="F174" s="52"/>
    </row>
    <row r="175" spans="4:6" ht="36" customHeight="1">
      <c r="D175" s="52"/>
      <c r="E175" s="52"/>
      <c r="F175" s="52"/>
    </row>
    <row r="176" spans="4:6" ht="36" customHeight="1">
      <c r="D176" s="52"/>
      <c r="E176" s="52"/>
      <c r="F176" s="52"/>
    </row>
    <row r="177" spans="4:6" ht="36" customHeight="1">
      <c r="D177" s="52"/>
      <c r="E177" s="52"/>
      <c r="F177" s="52"/>
    </row>
    <row r="178" spans="4:6" ht="36" customHeight="1">
      <c r="D178" s="52"/>
      <c r="E178" s="52"/>
      <c r="F178" s="52"/>
    </row>
    <row r="179" spans="4:6" ht="36" customHeight="1">
      <c r="D179" s="52"/>
      <c r="E179" s="52"/>
      <c r="F179" s="52"/>
    </row>
    <row r="180" spans="4:6" ht="36" customHeight="1">
      <c r="D180" s="52"/>
      <c r="E180" s="52"/>
      <c r="F180" s="52"/>
    </row>
    <row r="181" spans="4:6" ht="36" customHeight="1">
      <c r="D181" s="52"/>
      <c r="E181" s="52"/>
      <c r="F181" s="52"/>
    </row>
    <row r="182" spans="4:6" ht="36" customHeight="1">
      <c r="D182" s="52"/>
      <c r="E182" s="52"/>
      <c r="F182" s="52"/>
    </row>
    <row r="183" spans="4:6" ht="36" customHeight="1">
      <c r="D183" s="52"/>
      <c r="E183" s="52"/>
      <c r="F183" s="52"/>
    </row>
    <row r="184" spans="4:6" ht="36" customHeight="1">
      <c r="D184" s="52"/>
      <c r="E184" s="52"/>
      <c r="F184" s="52"/>
    </row>
    <row r="185" spans="4:6" ht="36" customHeight="1">
      <c r="D185" s="52"/>
      <c r="E185" s="52"/>
      <c r="F185" s="52"/>
    </row>
    <row r="186" spans="4:6" ht="36" customHeight="1">
      <c r="D186" s="52"/>
      <c r="E186" s="52"/>
      <c r="F186" s="52"/>
    </row>
    <row r="187" spans="4:6" ht="36" customHeight="1">
      <c r="D187" s="52"/>
      <c r="E187" s="52"/>
      <c r="F187" s="52"/>
    </row>
    <row r="188" spans="4:6" ht="36" customHeight="1">
      <c r="D188" s="52"/>
      <c r="E188" s="52"/>
      <c r="F188" s="52"/>
    </row>
    <row r="189" ht="36" customHeight="1">
      <c r="F189" s="52"/>
    </row>
    <row r="190" ht="36" customHeight="1">
      <c r="F190" s="52"/>
    </row>
    <row r="191" ht="36" customHeight="1">
      <c r="F191" s="52"/>
    </row>
    <row r="192" ht="36" customHeight="1">
      <c r="F192" s="52"/>
    </row>
    <row r="193" ht="36" customHeight="1">
      <c r="F193" s="52"/>
    </row>
    <row r="194" ht="36" customHeight="1">
      <c r="F194" s="52"/>
    </row>
    <row r="195" ht="36" customHeight="1">
      <c r="F195" s="52"/>
    </row>
    <row r="196" ht="36" customHeight="1">
      <c r="F196" s="52"/>
    </row>
    <row r="197" ht="36" customHeight="1">
      <c r="F197" s="52"/>
    </row>
    <row r="198" ht="36" customHeight="1">
      <c r="F198" s="52"/>
    </row>
    <row r="199" ht="36" customHeight="1">
      <c r="F199" s="52"/>
    </row>
    <row r="200" ht="36" customHeight="1">
      <c r="F200" s="52"/>
    </row>
    <row r="201" ht="36" customHeight="1">
      <c r="F201" s="52"/>
    </row>
    <row r="202" ht="36" customHeight="1">
      <c r="F202" s="52"/>
    </row>
    <row r="203" ht="36" customHeight="1">
      <c r="F203" s="52"/>
    </row>
    <row r="204" ht="36" customHeight="1">
      <c r="F204" s="52"/>
    </row>
    <row r="205" ht="36" customHeight="1">
      <c r="F205" s="52"/>
    </row>
    <row r="206" ht="36" customHeight="1">
      <c r="F206" s="52"/>
    </row>
    <row r="207" ht="36" customHeight="1">
      <c r="F207" s="52"/>
    </row>
    <row r="208" ht="36" customHeight="1">
      <c r="F208" s="52"/>
    </row>
    <row r="209" ht="36" customHeight="1">
      <c r="F209" s="52"/>
    </row>
    <row r="210" ht="36" customHeight="1">
      <c r="F210" s="52"/>
    </row>
    <row r="211" ht="36" customHeight="1">
      <c r="F211" s="52"/>
    </row>
    <row r="212" ht="36" customHeight="1">
      <c r="F212" s="52"/>
    </row>
    <row r="213" ht="36" customHeight="1">
      <c r="F213" s="52"/>
    </row>
    <row r="214" ht="36" customHeight="1">
      <c r="F214" s="52"/>
    </row>
    <row r="215" ht="36" customHeight="1">
      <c r="F215" s="52"/>
    </row>
    <row r="216" ht="36" customHeight="1">
      <c r="F216" s="52"/>
    </row>
    <row r="217" ht="36" customHeight="1">
      <c r="F217" s="52"/>
    </row>
    <row r="218" ht="36" customHeight="1">
      <c r="F218" s="52"/>
    </row>
    <row r="219" ht="36" customHeight="1">
      <c r="F219" s="52"/>
    </row>
    <row r="220" ht="36" customHeight="1">
      <c r="F220" s="52"/>
    </row>
    <row r="221" ht="36" customHeight="1">
      <c r="F221" s="52"/>
    </row>
    <row r="222" ht="36" customHeight="1">
      <c r="F222" s="52"/>
    </row>
    <row r="223" ht="36" customHeight="1">
      <c r="F223" s="52"/>
    </row>
    <row r="224" ht="36" customHeight="1">
      <c r="F224" s="52"/>
    </row>
    <row r="225" ht="36" customHeight="1">
      <c r="F225" s="52"/>
    </row>
    <row r="226" ht="36" customHeight="1">
      <c r="F226" s="52"/>
    </row>
    <row r="227" ht="36" customHeight="1">
      <c r="F227" s="52"/>
    </row>
    <row r="228" ht="36" customHeight="1">
      <c r="F228" s="52"/>
    </row>
    <row r="229" ht="36" customHeight="1">
      <c r="F229" s="52"/>
    </row>
    <row r="230" ht="36" customHeight="1">
      <c r="F230" s="52"/>
    </row>
    <row r="231" ht="36" customHeight="1">
      <c r="F231" s="52"/>
    </row>
    <row r="232" ht="36" customHeight="1">
      <c r="F232" s="52"/>
    </row>
    <row r="233" ht="36" customHeight="1">
      <c r="F233" s="52"/>
    </row>
    <row r="234" ht="36" customHeight="1">
      <c r="F234" s="52"/>
    </row>
    <row r="235" ht="36" customHeight="1">
      <c r="F235" s="52"/>
    </row>
    <row r="236" ht="36" customHeight="1">
      <c r="F236" s="52"/>
    </row>
    <row r="237" ht="36" customHeight="1">
      <c r="F237" s="52"/>
    </row>
    <row r="238" ht="36" customHeight="1">
      <c r="F238" s="52"/>
    </row>
    <row r="239" ht="36" customHeight="1">
      <c r="F239" s="52"/>
    </row>
    <row r="240" ht="36" customHeight="1">
      <c r="F240" s="52"/>
    </row>
    <row r="241" ht="36" customHeight="1">
      <c r="F241" s="52"/>
    </row>
    <row r="242" ht="36" customHeight="1">
      <c r="F242" s="52"/>
    </row>
    <row r="243" ht="36" customHeight="1">
      <c r="F243" s="52"/>
    </row>
    <row r="244" ht="36" customHeight="1">
      <c r="F244" s="52"/>
    </row>
    <row r="245" ht="36" customHeight="1">
      <c r="F245" s="52"/>
    </row>
    <row r="246" ht="36" customHeight="1">
      <c r="F246" s="52"/>
    </row>
    <row r="247" ht="36" customHeight="1">
      <c r="F247" s="52"/>
    </row>
    <row r="248" ht="36" customHeight="1">
      <c r="F248" s="52"/>
    </row>
    <row r="249" ht="36" customHeight="1">
      <c r="F249" s="52"/>
    </row>
    <row r="250" ht="36" customHeight="1">
      <c r="F250" s="52"/>
    </row>
    <row r="251" ht="36" customHeight="1">
      <c r="F251" s="52"/>
    </row>
    <row r="252" ht="36" customHeight="1">
      <c r="F252" s="52"/>
    </row>
    <row r="253" ht="36" customHeight="1">
      <c r="F253" s="52"/>
    </row>
    <row r="254" ht="36" customHeight="1">
      <c r="F254" s="52"/>
    </row>
    <row r="255" ht="36" customHeight="1">
      <c r="F255" s="52"/>
    </row>
    <row r="256" ht="36" customHeight="1">
      <c r="F256" s="52"/>
    </row>
    <row r="257" ht="36" customHeight="1">
      <c r="F257" s="52"/>
    </row>
    <row r="258" ht="36" customHeight="1">
      <c r="F258" s="52"/>
    </row>
    <row r="259" ht="36" customHeight="1">
      <c r="F259" s="52"/>
    </row>
    <row r="260" ht="36" customHeight="1">
      <c r="F260" s="52"/>
    </row>
    <row r="261" ht="36" customHeight="1">
      <c r="F261" s="52"/>
    </row>
    <row r="262" ht="36" customHeight="1">
      <c r="F262" s="52"/>
    </row>
    <row r="263" ht="36" customHeight="1">
      <c r="F263" s="52"/>
    </row>
    <row r="264" ht="36" customHeight="1">
      <c r="F264" s="52"/>
    </row>
    <row r="265" ht="36" customHeight="1">
      <c r="F265" s="52"/>
    </row>
    <row r="266" ht="36" customHeight="1">
      <c r="F266" s="52"/>
    </row>
    <row r="267" ht="36" customHeight="1">
      <c r="F267" s="52"/>
    </row>
    <row r="268" ht="36" customHeight="1">
      <c r="F268" s="52"/>
    </row>
    <row r="269" ht="36" customHeight="1">
      <c r="F269" s="52"/>
    </row>
    <row r="270" ht="36" customHeight="1">
      <c r="F270" s="52"/>
    </row>
    <row r="271" ht="36" customHeight="1">
      <c r="F271" s="52"/>
    </row>
    <row r="272" ht="36" customHeight="1">
      <c r="F272" s="52"/>
    </row>
    <row r="273" ht="36" customHeight="1">
      <c r="F273" s="52"/>
    </row>
    <row r="274" ht="36" customHeight="1">
      <c r="F274" s="52"/>
    </row>
    <row r="275" ht="36" customHeight="1">
      <c r="F275" s="52"/>
    </row>
    <row r="276" ht="36" customHeight="1">
      <c r="F276" s="52"/>
    </row>
    <row r="277" ht="36" customHeight="1">
      <c r="F277" s="52"/>
    </row>
    <row r="278" ht="36" customHeight="1">
      <c r="F278" s="52"/>
    </row>
    <row r="279" ht="36" customHeight="1">
      <c r="F279" s="52"/>
    </row>
    <row r="280" ht="36" customHeight="1">
      <c r="F280" s="52"/>
    </row>
    <row r="281" ht="36" customHeight="1">
      <c r="F281" s="52"/>
    </row>
    <row r="282" ht="36" customHeight="1">
      <c r="F282" s="52"/>
    </row>
    <row r="283" ht="36" customHeight="1">
      <c r="F283" s="52"/>
    </row>
    <row r="284" ht="36" customHeight="1">
      <c r="F284" s="52"/>
    </row>
    <row r="285" ht="36" customHeight="1">
      <c r="F285" s="52"/>
    </row>
    <row r="286" ht="36" customHeight="1">
      <c r="F286" s="52"/>
    </row>
    <row r="287" ht="36" customHeight="1">
      <c r="F287" s="52"/>
    </row>
    <row r="288" ht="36" customHeight="1">
      <c r="F288" s="52"/>
    </row>
    <row r="289" ht="36" customHeight="1">
      <c r="F289" s="52"/>
    </row>
    <row r="290" ht="36" customHeight="1">
      <c r="F290" s="52"/>
    </row>
    <row r="291" ht="36" customHeight="1">
      <c r="F291" s="52"/>
    </row>
    <row r="292" ht="36" customHeight="1">
      <c r="F292" s="52"/>
    </row>
    <row r="293" ht="36" customHeight="1">
      <c r="F293" s="52"/>
    </row>
    <row r="294" ht="36" customHeight="1">
      <c r="F294" s="52"/>
    </row>
    <row r="295" ht="36" customHeight="1">
      <c r="F295" s="52"/>
    </row>
    <row r="296" ht="36" customHeight="1">
      <c r="F296" s="52"/>
    </row>
    <row r="297" ht="36" customHeight="1">
      <c r="F297" s="52"/>
    </row>
    <row r="298" ht="36" customHeight="1">
      <c r="F298" s="52"/>
    </row>
    <row r="299" ht="36" customHeight="1">
      <c r="F299" s="52"/>
    </row>
    <row r="300" ht="36" customHeight="1">
      <c r="F300" s="52"/>
    </row>
    <row r="301" ht="36" customHeight="1">
      <c r="F301" s="52"/>
    </row>
    <row r="302" ht="36" customHeight="1">
      <c r="F302" s="52"/>
    </row>
    <row r="303" ht="36" customHeight="1">
      <c r="F303" s="52"/>
    </row>
    <row r="304" ht="36" customHeight="1">
      <c r="F304" s="52"/>
    </row>
    <row r="305" ht="36" customHeight="1">
      <c r="F305" s="52"/>
    </row>
    <row r="306" ht="36" customHeight="1">
      <c r="F306" s="52"/>
    </row>
    <row r="307" ht="36" customHeight="1">
      <c r="F307" s="52"/>
    </row>
    <row r="308" ht="36" customHeight="1">
      <c r="F308" s="52"/>
    </row>
    <row r="309" ht="36" customHeight="1">
      <c r="F309" s="52"/>
    </row>
    <row r="310" ht="36" customHeight="1">
      <c r="F310" s="52"/>
    </row>
    <row r="311" ht="36" customHeight="1">
      <c r="F311" s="52"/>
    </row>
    <row r="312" ht="36" customHeight="1">
      <c r="F312" s="52"/>
    </row>
    <row r="313" ht="36" customHeight="1">
      <c r="F313" s="52"/>
    </row>
    <row r="314" ht="36" customHeight="1">
      <c r="F314" s="52"/>
    </row>
    <row r="315" ht="36" customHeight="1">
      <c r="F315" s="52"/>
    </row>
    <row r="316" ht="36" customHeight="1">
      <c r="F316" s="52"/>
    </row>
    <row r="317" ht="36" customHeight="1">
      <c r="F317" s="52"/>
    </row>
    <row r="318" ht="36" customHeight="1">
      <c r="F318" s="52"/>
    </row>
    <row r="319" ht="36" customHeight="1">
      <c r="F319" s="52"/>
    </row>
    <row r="320" ht="36" customHeight="1">
      <c r="F320" s="52"/>
    </row>
    <row r="321" ht="36" customHeight="1">
      <c r="F321" s="52"/>
    </row>
    <row r="322" ht="36" customHeight="1">
      <c r="F322" s="52"/>
    </row>
    <row r="323" ht="36" customHeight="1">
      <c r="F323" s="52"/>
    </row>
    <row r="324" ht="36" customHeight="1">
      <c r="F324" s="52"/>
    </row>
    <row r="325" ht="36" customHeight="1">
      <c r="F325" s="52"/>
    </row>
    <row r="326" ht="36" customHeight="1">
      <c r="F326" s="52"/>
    </row>
    <row r="327" ht="36" customHeight="1">
      <c r="F327" s="52"/>
    </row>
    <row r="328" ht="36" customHeight="1">
      <c r="F328" s="52"/>
    </row>
    <row r="329" ht="36" customHeight="1">
      <c r="F329" s="52"/>
    </row>
    <row r="330" ht="36" customHeight="1">
      <c r="F330" s="52"/>
    </row>
    <row r="331" ht="36" customHeight="1">
      <c r="F331" s="52"/>
    </row>
    <row r="332" ht="36" customHeight="1">
      <c r="F332" s="52"/>
    </row>
    <row r="333" ht="36" customHeight="1">
      <c r="F333" s="52"/>
    </row>
    <row r="334" ht="36" customHeight="1">
      <c r="F334" s="52"/>
    </row>
    <row r="335" ht="36" customHeight="1">
      <c r="F335" s="52"/>
    </row>
    <row r="336" ht="36" customHeight="1">
      <c r="F336" s="52"/>
    </row>
    <row r="337" ht="36" customHeight="1">
      <c r="F337" s="52"/>
    </row>
    <row r="338" ht="36" customHeight="1">
      <c r="F338" s="52"/>
    </row>
    <row r="339" ht="36" customHeight="1">
      <c r="F339" s="52"/>
    </row>
    <row r="340" ht="36" customHeight="1">
      <c r="F340" s="52"/>
    </row>
    <row r="341" ht="36" customHeight="1">
      <c r="F341" s="52"/>
    </row>
    <row r="342" ht="36" customHeight="1">
      <c r="F342" s="52"/>
    </row>
    <row r="343" ht="36" customHeight="1">
      <c r="F343" s="52"/>
    </row>
    <row r="344" ht="36" customHeight="1">
      <c r="F344" s="52"/>
    </row>
    <row r="345" ht="36" customHeight="1">
      <c r="F345" s="52"/>
    </row>
    <row r="346" ht="36" customHeight="1">
      <c r="F346" s="52"/>
    </row>
    <row r="347" ht="36" customHeight="1">
      <c r="F347" s="52"/>
    </row>
    <row r="348" ht="36" customHeight="1">
      <c r="F348" s="52"/>
    </row>
    <row r="349" ht="36" customHeight="1">
      <c r="F349" s="52"/>
    </row>
    <row r="350" ht="36" customHeight="1">
      <c r="F350" s="52"/>
    </row>
    <row r="351" ht="36" customHeight="1">
      <c r="F351" s="52"/>
    </row>
    <row r="352" ht="36" customHeight="1">
      <c r="F352" s="52"/>
    </row>
    <row r="353" ht="36" customHeight="1">
      <c r="F353" s="52"/>
    </row>
    <row r="354" ht="36" customHeight="1">
      <c r="F354" s="52"/>
    </row>
    <row r="355" ht="36" customHeight="1">
      <c r="F355" s="52"/>
    </row>
    <row r="356" ht="36" customHeight="1">
      <c r="F356" s="52"/>
    </row>
    <row r="357" ht="36" customHeight="1">
      <c r="F357" s="52"/>
    </row>
    <row r="358" ht="36" customHeight="1">
      <c r="F358" s="52"/>
    </row>
    <row r="359" ht="36" customHeight="1">
      <c r="F359" s="52"/>
    </row>
    <row r="360" ht="36" customHeight="1">
      <c r="F360" s="52"/>
    </row>
    <row r="361" ht="36" customHeight="1">
      <c r="F361" s="52"/>
    </row>
    <row r="362" ht="36" customHeight="1">
      <c r="F362" s="52"/>
    </row>
    <row r="363" ht="36" customHeight="1">
      <c r="F363" s="52"/>
    </row>
    <row r="364" ht="36" customHeight="1">
      <c r="F364" s="52"/>
    </row>
    <row r="365" ht="36" customHeight="1">
      <c r="F365" s="52"/>
    </row>
    <row r="366" ht="36" customHeight="1">
      <c r="F366" s="52"/>
    </row>
    <row r="367" ht="36" customHeight="1">
      <c r="F367" s="52"/>
    </row>
    <row r="368" ht="36" customHeight="1">
      <c r="F368" s="52"/>
    </row>
    <row r="369" ht="36" customHeight="1">
      <c r="F369" s="52"/>
    </row>
    <row r="370" ht="36" customHeight="1">
      <c r="F370" s="52"/>
    </row>
    <row r="371" ht="36" customHeight="1">
      <c r="F371" s="52"/>
    </row>
    <row r="372" ht="36" customHeight="1">
      <c r="F372" s="52"/>
    </row>
    <row r="373" ht="36" customHeight="1">
      <c r="F373" s="52"/>
    </row>
    <row r="374" ht="36" customHeight="1">
      <c r="F374" s="52"/>
    </row>
    <row r="375" ht="36" customHeight="1">
      <c r="F375" s="52"/>
    </row>
    <row r="376" ht="36" customHeight="1">
      <c r="F376" s="52"/>
    </row>
    <row r="377" ht="36" customHeight="1">
      <c r="F377" s="52"/>
    </row>
    <row r="378" ht="36" customHeight="1">
      <c r="F378" s="52"/>
    </row>
    <row r="379" ht="36" customHeight="1">
      <c r="F379" s="52"/>
    </row>
    <row r="380" ht="36" customHeight="1">
      <c r="F380" s="52"/>
    </row>
    <row r="381" ht="36" customHeight="1">
      <c r="F381" s="52"/>
    </row>
    <row r="382" ht="36" customHeight="1">
      <c r="F382" s="52"/>
    </row>
    <row r="383" ht="36" customHeight="1">
      <c r="F383" s="52"/>
    </row>
    <row r="384" ht="36" customHeight="1">
      <c r="F384" s="52"/>
    </row>
    <row r="385" ht="36" customHeight="1">
      <c r="F385" s="52"/>
    </row>
    <row r="386" ht="36" customHeight="1">
      <c r="F386" s="52"/>
    </row>
    <row r="387" ht="36" customHeight="1">
      <c r="F387" s="52"/>
    </row>
    <row r="388" ht="36" customHeight="1">
      <c r="F388" s="52"/>
    </row>
    <row r="389" ht="36" customHeight="1">
      <c r="F389" s="52"/>
    </row>
    <row r="390" ht="36" customHeight="1">
      <c r="F390" s="52"/>
    </row>
    <row r="391" ht="36" customHeight="1">
      <c r="F391" s="52"/>
    </row>
    <row r="392" ht="36" customHeight="1">
      <c r="F392" s="52"/>
    </row>
    <row r="393" ht="36" customHeight="1">
      <c r="F393" s="52"/>
    </row>
    <row r="394" ht="36" customHeight="1">
      <c r="F394" s="52"/>
    </row>
    <row r="395" ht="36" customHeight="1">
      <c r="F395" s="52"/>
    </row>
    <row r="396" ht="36" customHeight="1">
      <c r="F396" s="52"/>
    </row>
    <row r="397" ht="36" customHeight="1">
      <c r="F397" s="52"/>
    </row>
    <row r="398" ht="36" customHeight="1">
      <c r="F398" s="52"/>
    </row>
    <row r="399" ht="36" customHeight="1">
      <c r="F399" s="52"/>
    </row>
    <row r="400" ht="36" customHeight="1">
      <c r="F400" s="52"/>
    </row>
    <row r="401" ht="36" customHeight="1">
      <c r="F401" s="52"/>
    </row>
    <row r="402" ht="36" customHeight="1">
      <c r="F402" s="52"/>
    </row>
    <row r="403" ht="36" customHeight="1">
      <c r="F403" s="52"/>
    </row>
    <row r="404" ht="36" customHeight="1">
      <c r="F404" s="52"/>
    </row>
    <row r="405" ht="36" customHeight="1">
      <c r="F405" s="52"/>
    </row>
    <row r="406" ht="36" customHeight="1">
      <c r="F406" s="52"/>
    </row>
    <row r="407" ht="36" customHeight="1">
      <c r="F407" s="52"/>
    </row>
    <row r="408" ht="36" customHeight="1">
      <c r="F408" s="52"/>
    </row>
    <row r="409" ht="36" customHeight="1">
      <c r="F409" s="52"/>
    </row>
    <row r="410" ht="36" customHeight="1">
      <c r="F410" s="52"/>
    </row>
    <row r="411" ht="36" customHeight="1">
      <c r="F411" s="52"/>
    </row>
    <row r="412" ht="36" customHeight="1">
      <c r="F412" s="52"/>
    </row>
    <row r="413" ht="36" customHeight="1">
      <c r="F413" s="52"/>
    </row>
    <row r="414" ht="36" customHeight="1">
      <c r="F414" s="52"/>
    </row>
    <row r="415" ht="36" customHeight="1">
      <c r="F415" s="52"/>
    </row>
    <row r="416" ht="36" customHeight="1">
      <c r="F416" s="52"/>
    </row>
    <row r="417" ht="36" customHeight="1">
      <c r="F417" s="52"/>
    </row>
    <row r="418" ht="36" customHeight="1">
      <c r="F418" s="52"/>
    </row>
    <row r="419" ht="36" customHeight="1">
      <c r="F419" s="52"/>
    </row>
    <row r="420" ht="36" customHeight="1">
      <c r="F420" s="52"/>
    </row>
    <row r="421" ht="36" customHeight="1">
      <c r="F421" s="52"/>
    </row>
    <row r="422" ht="36" customHeight="1">
      <c r="F422" s="52"/>
    </row>
    <row r="423" ht="36" customHeight="1">
      <c r="F423" s="52"/>
    </row>
    <row r="424" ht="36" customHeight="1">
      <c r="F424" s="52"/>
    </row>
    <row r="425" ht="36" customHeight="1">
      <c r="F425" s="52"/>
    </row>
    <row r="426" ht="36" customHeight="1">
      <c r="F426" s="52"/>
    </row>
    <row r="427" ht="36" customHeight="1">
      <c r="F427" s="52"/>
    </row>
    <row r="428" ht="36" customHeight="1">
      <c r="F428" s="52"/>
    </row>
    <row r="429" ht="36" customHeight="1">
      <c r="F429" s="52"/>
    </row>
    <row r="430" ht="36" customHeight="1">
      <c r="F430" s="52"/>
    </row>
    <row r="431" ht="36" customHeight="1">
      <c r="F431" s="52"/>
    </row>
    <row r="432" ht="36" customHeight="1">
      <c r="F432" s="52"/>
    </row>
    <row r="433" ht="36" customHeight="1">
      <c r="F433" s="52"/>
    </row>
    <row r="434" ht="36" customHeight="1">
      <c r="F434" s="52"/>
    </row>
    <row r="435" ht="36" customHeight="1">
      <c r="F435" s="52"/>
    </row>
    <row r="436" ht="36" customHeight="1">
      <c r="F436" s="52"/>
    </row>
    <row r="437" ht="36" customHeight="1">
      <c r="F437" s="52"/>
    </row>
    <row r="438" ht="36" customHeight="1">
      <c r="F438" s="52"/>
    </row>
    <row r="439" ht="36" customHeight="1">
      <c r="F439" s="52"/>
    </row>
    <row r="440" ht="36" customHeight="1">
      <c r="F440" s="52"/>
    </row>
    <row r="441" ht="36" customHeight="1">
      <c r="F441" s="52"/>
    </row>
    <row r="442" ht="36" customHeight="1">
      <c r="F442" s="52"/>
    </row>
    <row r="443" ht="36" customHeight="1">
      <c r="F443" s="52"/>
    </row>
    <row r="444" ht="36" customHeight="1">
      <c r="F444" s="52"/>
    </row>
    <row r="445" ht="36" customHeight="1">
      <c r="F445" s="52"/>
    </row>
    <row r="446" ht="36" customHeight="1">
      <c r="F446" s="52"/>
    </row>
    <row r="447" ht="36" customHeight="1">
      <c r="F447" s="52"/>
    </row>
    <row r="448" ht="36" customHeight="1">
      <c r="F448" s="52"/>
    </row>
    <row r="449" ht="36" customHeight="1">
      <c r="F449" s="52"/>
    </row>
    <row r="450" ht="36" customHeight="1">
      <c r="F450" s="52"/>
    </row>
    <row r="451" ht="36" customHeight="1">
      <c r="F451" s="52"/>
    </row>
    <row r="452" ht="36" customHeight="1">
      <c r="F452" s="52"/>
    </row>
    <row r="453" ht="36" customHeight="1">
      <c r="F453" s="52"/>
    </row>
    <row r="454" ht="36" customHeight="1">
      <c r="F454" s="52"/>
    </row>
    <row r="455" ht="36" customHeight="1">
      <c r="F455" s="52"/>
    </row>
    <row r="456" ht="36" customHeight="1">
      <c r="F456" s="52"/>
    </row>
    <row r="457" ht="36" customHeight="1">
      <c r="F457" s="52"/>
    </row>
    <row r="458" ht="36" customHeight="1">
      <c r="F458" s="52"/>
    </row>
    <row r="459" ht="36" customHeight="1">
      <c r="F459" s="52"/>
    </row>
    <row r="460" ht="36" customHeight="1">
      <c r="F460" s="52"/>
    </row>
    <row r="461" ht="36" customHeight="1">
      <c r="F461" s="52"/>
    </row>
    <row r="462" ht="36" customHeight="1">
      <c r="F462" s="52"/>
    </row>
    <row r="463" ht="36" customHeight="1">
      <c r="F463" s="52"/>
    </row>
    <row r="464" ht="36" customHeight="1">
      <c r="F464" s="52"/>
    </row>
    <row r="465" ht="36" customHeight="1">
      <c r="F465" s="52"/>
    </row>
    <row r="466" ht="36" customHeight="1">
      <c r="F466" s="52"/>
    </row>
    <row r="467" ht="36" customHeight="1">
      <c r="F467" s="52"/>
    </row>
    <row r="468" ht="36" customHeight="1">
      <c r="F468" s="52"/>
    </row>
    <row r="469" ht="36" customHeight="1">
      <c r="F469" s="52"/>
    </row>
    <row r="470" ht="36" customHeight="1">
      <c r="F470" s="52"/>
    </row>
    <row r="471" ht="36" customHeight="1">
      <c r="F471" s="52"/>
    </row>
    <row r="472" ht="36" customHeight="1">
      <c r="F472" s="52"/>
    </row>
    <row r="473" ht="36" customHeight="1">
      <c r="F473" s="52"/>
    </row>
    <row r="474" ht="36" customHeight="1">
      <c r="F474" s="52"/>
    </row>
    <row r="475" ht="36" customHeight="1">
      <c r="F475" s="52"/>
    </row>
    <row r="476" ht="36" customHeight="1">
      <c r="F476" s="52"/>
    </row>
    <row r="477" ht="36" customHeight="1">
      <c r="F477" s="52"/>
    </row>
    <row r="478" ht="36" customHeight="1">
      <c r="F478" s="52"/>
    </row>
    <row r="479" ht="36" customHeight="1">
      <c r="F479" s="52"/>
    </row>
    <row r="480" ht="36" customHeight="1">
      <c r="F480" s="52"/>
    </row>
  </sheetData>
  <sheetProtection/>
  <mergeCells count="1">
    <mergeCell ref="A1:M1"/>
  </mergeCells>
  <hyperlinks>
    <hyperlink ref="L3" r:id="rId1" display="CV"/>
    <hyperlink ref="L4:L173" r:id="rId2" display="CV"/>
    <hyperlink ref="M52:M53" r:id="rId3" display="link DELIBERA CONVENZIONE N. 84 DEL 4/02/2015"/>
    <hyperlink ref="M126" r:id="rId4" display="link DELIBERA CONVENZIONE N. 84 DEL 4/02/2015"/>
    <hyperlink ref="M127:M130" r:id="rId5" display="link DELIBERA CONVENZIONE N. 84 DEL 4/02/2015"/>
  </hyperlinks>
  <printOptions/>
  <pageMargins left="0" right="0" top="0" bottom="0" header="0" footer="0.30000000000000004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CL86"/>
  <sheetViews>
    <sheetView zoomScaleSheetLayoutView="90" workbookViewId="0" topLeftCell="A1">
      <pane ySplit="2" topLeftCell="BM3" activePane="bottomLeft" state="frozen"/>
      <selection pane="topLeft" activeCell="N10" sqref="N10"/>
      <selection pane="bottomLeft" activeCell="L2" sqref="L1:L65536"/>
    </sheetView>
  </sheetViews>
  <sheetFormatPr defaultColWidth="8.8515625" defaultRowHeight="15"/>
  <cols>
    <col min="1" max="1" width="3.28125" style="0" bestFit="1" customWidth="1"/>
    <col min="2" max="2" width="12.140625" style="0" bestFit="1" customWidth="1"/>
    <col min="3" max="3" width="6.00390625" style="0" bestFit="1" customWidth="1"/>
    <col min="4" max="4" width="14.00390625" style="0" bestFit="1" customWidth="1"/>
    <col min="5" max="5" width="17.8515625" style="0" bestFit="1" customWidth="1"/>
    <col min="6" max="6" width="38.7109375" style="0" bestFit="1" customWidth="1"/>
    <col min="7" max="7" width="63.421875" style="0" bestFit="1" customWidth="1"/>
    <col min="8" max="8" width="14.7109375" style="8" bestFit="1" customWidth="1"/>
    <col min="9" max="9" width="12.7109375" style="8" bestFit="1" customWidth="1"/>
    <col min="10" max="10" width="14.7109375" style="0" bestFit="1" customWidth="1"/>
    <col min="11" max="11" width="17.28125" style="8" bestFit="1" customWidth="1"/>
    <col min="12" max="12" width="3.28125" style="8" bestFit="1" customWidth="1"/>
    <col min="13" max="13" width="12.00390625" style="0" customWidth="1"/>
  </cols>
  <sheetData>
    <row r="1" spans="1:13" ht="19.5">
      <c r="A1" s="121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27.75">
      <c r="A2" s="12" t="s">
        <v>5</v>
      </c>
      <c r="B2" s="12" t="s">
        <v>2</v>
      </c>
      <c r="C2" s="12" t="s">
        <v>3</v>
      </c>
      <c r="D2" s="12" t="s">
        <v>0</v>
      </c>
      <c r="E2" s="12" t="s">
        <v>1</v>
      </c>
      <c r="F2" s="11" t="s">
        <v>35</v>
      </c>
      <c r="G2" s="12" t="s">
        <v>4</v>
      </c>
      <c r="H2" s="12" t="s">
        <v>65</v>
      </c>
      <c r="I2" s="12" t="s">
        <v>66</v>
      </c>
      <c r="J2" s="11" t="s">
        <v>33</v>
      </c>
      <c r="K2" s="11" t="s">
        <v>34</v>
      </c>
      <c r="L2" s="11" t="s">
        <v>1605</v>
      </c>
      <c r="M2" s="11" t="s">
        <v>43</v>
      </c>
    </row>
    <row r="3" spans="1:13" ht="13.5">
      <c r="A3" s="86">
        <v>1</v>
      </c>
      <c r="B3" s="87">
        <v>6523</v>
      </c>
      <c r="C3" s="87">
        <v>2014</v>
      </c>
      <c r="D3" s="87" t="s">
        <v>51</v>
      </c>
      <c r="E3" s="87" t="s">
        <v>50</v>
      </c>
      <c r="F3" s="87" t="s">
        <v>22</v>
      </c>
      <c r="G3" s="87" t="s">
        <v>68</v>
      </c>
      <c r="H3" s="88">
        <v>41906</v>
      </c>
      <c r="I3" s="88">
        <v>41906</v>
      </c>
      <c r="J3" s="85">
        <v>400</v>
      </c>
      <c r="K3" s="7" t="str">
        <f>HYPERLINK(CONCATENATE("http://trasparenza.cefpas.it/wp-content/uploads/2014/LETTERE_DOCENTI/2014/luglio/",B3,"_",D3,"_",LEFT(E3,1),".pdf"),"DOWNLOAD")</f>
        <v>DOWNLOAD</v>
      </c>
      <c r="L3" s="7" t="str">
        <f>HYPERLINK(CONCATENATE("http://trasparenza.cefpas.it/wp-content/uploads/2015/CV_DOCENTI/",D3,"_",E3,"_","CV",".pdf"),"CV")</f>
        <v>CV</v>
      </c>
      <c r="M3" s="4"/>
    </row>
    <row r="4" spans="1:13" s="3" customFormat="1" ht="13.5">
      <c r="A4" s="86">
        <v>2</v>
      </c>
      <c r="B4" s="87">
        <v>6524</v>
      </c>
      <c r="C4" s="87">
        <v>2014</v>
      </c>
      <c r="D4" s="87" t="s">
        <v>6</v>
      </c>
      <c r="E4" s="87" t="s">
        <v>7</v>
      </c>
      <c r="F4" s="87" t="s">
        <v>23</v>
      </c>
      <c r="G4" s="25" t="s">
        <v>68</v>
      </c>
      <c r="H4" s="88">
        <v>41905</v>
      </c>
      <c r="I4" s="88">
        <v>41906</v>
      </c>
      <c r="J4" s="85">
        <v>800</v>
      </c>
      <c r="K4" s="7" t="str">
        <f aca="true" t="shared" si="0" ref="K4:K67">HYPERLINK(CONCATENATE("http://trasparenza.cefpas.it/wp-content/uploads/2014/LETTERE_DOCENTI/2014/luglio/",B4,"_",D4,"_",LEFT(E4,1),".pdf"),"DOWNLOAD")</f>
        <v>DOWNLOAD</v>
      </c>
      <c r="L4" s="7" t="str">
        <f aca="true" t="shared" si="1" ref="L4:L67">HYPERLINK(CONCATENATE("http://trasparenza.cefpas.it/wp-content/uploads/2015/CV_DOCENTI/",D4,"_",E4,"_","CV",".pdf"),"CV")</f>
        <v>CV</v>
      </c>
      <c r="M4" s="5"/>
    </row>
    <row r="5" spans="1:13" s="3" customFormat="1" ht="13.5">
      <c r="A5" s="86">
        <v>3</v>
      </c>
      <c r="B5" s="87">
        <v>6525</v>
      </c>
      <c r="C5" s="87">
        <v>2014</v>
      </c>
      <c r="D5" s="87" t="s">
        <v>6</v>
      </c>
      <c r="E5" s="87" t="s">
        <v>7</v>
      </c>
      <c r="F5" s="87" t="s">
        <v>23</v>
      </c>
      <c r="G5" s="25" t="s">
        <v>68</v>
      </c>
      <c r="H5" s="88">
        <v>41912</v>
      </c>
      <c r="I5" s="88">
        <v>41913</v>
      </c>
      <c r="J5" s="85">
        <v>800</v>
      </c>
      <c r="K5" s="7" t="str">
        <f t="shared" si="0"/>
        <v>DOWNLOAD</v>
      </c>
      <c r="L5" s="7" t="str">
        <f t="shared" si="1"/>
        <v>CV</v>
      </c>
      <c r="M5" s="5"/>
    </row>
    <row r="6" spans="1:13" s="6" customFormat="1" ht="13.5">
      <c r="A6" s="86">
        <v>4</v>
      </c>
      <c r="B6" s="87">
        <v>6526</v>
      </c>
      <c r="C6" s="87">
        <v>2014</v>
      </c>
      <c r="D6" s="87" t="s">
        <v>52</v>
      </c>
      <c r="E6" s="87" t="s">
        <v>53</v>
      </c>
      <c r="F6" s="87" t="s">
        <v>22</v>
      </c>
      <c r="G6" s="25" t="s">
        <v>68</v>
      </c>
      <c r="H6" s="88">
        <v>41912</v>
      </c>
      <c r="I6" s="88">
        <v>41912</v>
      </c>
      <c r="J6" s="85">
        <v>400</v>
      </c>
      <c r="K6" s="7" t="str">
        <f t="shared" si="0"/>
        <v>DOWNLOAD</v>
      </c>
      <c r="L6" s="7" t="str">
        <f t="shared" si="1"/>
        <v>CV</v>
      </c>
      <c r="M6" s="5"/>
    </row>
    <row r="7" spans="1:13" s="3" customFormat="1" ht="13.5">
      <c r="A7" s="86">
        <v>5</v>
      </c>
      <c r="B7" s="87">
        <v>6527</v>
      </c>
      <c r="C7" s="87">
        <v>2014</v>
      </c>
      <c r="D7" s="87" t="s">
        <v>51</v>
      </c>
      <c r="E7" s="87" t="s">
        <v>50</v>
      </c>
      <c r="F7" s="87" t="s">
        <v>22</v>
      </c>
      <c r="G7" s="25" t="s">
        <v>68</v>
      </c>
      <c r="H7" s="88">
        <v>41913</v>
      </c>
      <c r="I7" s="88">
        <v>41913</v>
      </c>
      <c r="J7" s="85">
        <v>400</v>
      </c>
      <c r="K7" s="7" t="str">
        <f t="shared" si="0"/>
        <v>DOWNLOAD</v>
      </c>
      <c r="L7" s="7" t="str">
        <f t="shared" si="1"/>
        <v>CV</v>
      </c>
      <c r="M7" s="5"/>
    </row>
    <row r="8" spans="1:13" s="3" customFormat="1" ht="13.5">
      <c r="A8" s="86">
        <v>6</v>
      </c>
      <c r="B8" s="87">
        <v>6528</v>
      </c>
      <c r="C8" s="87">
        <v>2014</v>
      </c>
      <c r="D8" s="87" t="s">
        <v>6</v>
      </c>
      <c r="E8" s="87" t="s">
        <v>7</v>
      </c>
      <c r="F8" s="87" t="s">
        <v>22</v>
      </c>
      <c r="G8" s="25" t="s">
        <v>68</v>
      </c>
      <c r="H8" s="88">
        <v>41962</v>
      </c>
      <c r="I8" s="88">
        <v>41962</v>
      </c>
      <c r="J8" s="85">
        <v>400</v>
      </c>
      <c r="K8" s="7" t="str">
        <f t="shared" si="0"/>
        <v>DOWNLOAD</v>
      </c>
      <c r="L8" s="7" t="str">
        <f t="shared" si="1"/>
        <v>CV</v>
      </c>
      <c r="M8" s="26"/>
    </row>
    <row r="9" spans="1:13" s="3" customFormat="1" ht="13.5">
      <c r="A9" s="86">
        <v>7</v>
      </c>
      <c r="B9" s="87">
        <v>6529</v>
      </c>
      <c r="C9" s="87">
        <v>2014</v>
      </c>
      <c r="D9" s="87" t="s">
        <v>51</v>
      </c>
      <c r="E9" s="87" t="s">
        <v>50</v>
      </c>
      <c r="F9" s="87" t="s">
        <v>23</v>
      </c>
      <c r="G9" s="25" t="s">
        <v>68</v>
      </c>
      <c r="H9" s="88">
        <v>41961</v>
      </c>
      <c r="I9" s="88">
        <v>41962</v>
      </c>
      <c r="J9" s="85">
        <v>800</v>
      </c>
      <c r="K9" s="7" t="str">
        <f t="shared" si="0"/>
        <v>DOWNLOAD</v>
      </c>
      <c r="L9" s="7" t="str">
        <f t="shared" si="1"/>
        <v>CV</v>
      </c>
      <c r="M9" s="26"/>
    </row>
    <row r="10" spans="1:13" s="3" customFormat="1" ht="13.5">
      <c r="A10" s="86">
        <v>8</v>
      </c>
      <c r="B10" s="87">
        <v>6598</v>
      </c>
      <c r="C10" s="87">
        <v>2014</v>
      </c>
      <c r="D10" s="87" t="s">
        <v>69</v>
      </c>
      <c r="E10" s="87" t="s">
        <v>44</v>
      </c>
      <c r="F10" s="87" t="s">
        <v>23</v>
      </c>
      <c r="G10" s="87" t="s">
        <v>70</v>
      </c>
      <c r="H10" s="88">
        <v>41823</v>
      </c>
      <c r="I10" s="88">
        <v>41823</v>
      </c>
      <c r="J10" s="85">
        <v>200</v>
      </c>
      <c r="K10" s="7" t="str">
        <f t="shared" si="0"/>
        <v>DOWNLOAD</v>
      </c>
      <c r="L10" s="7" t="str">
        <f t="shared" si="1"/>
        <v>CV</v>
      </c>
      <c r="M10" s="26"/>
    </row>
    <row r="11" spans="1:13" s="3" customFormat="1" ht="13.5">
      <c r="A11" s="86">
        <v>9</v>
      </c>
      <c r="B11" s="87">
        <v>6599</v>
      </c>
      <c r="C11" s="87">
        <v>2014</v>
      </c>
      <c r="D11" s="87" t="s">
        <v>71</v>
      </c>
      <c r="E11" s="87" t="s">
        <v>72</v>
      </c>
      <c r="F11" s="87" t="s">
        <v>23</v>
      </c>
      <c r="G11" s="87" t="s">
        <v>70</v>
      </c>
      <c r="H11" s="88">
        <v>41836</v>
      </c>
      <c r="I11" s="88">
        <v>41836</v>
      </c>
      <c r="J11" s="85">
        <v>200</v>
      </c>
      <c r="K11" s="7" t="str">
        <f t="shared" si="0"/>
        <v>DOWNLOAD</v>
      </c>
      <c r="L11" s="7" t="str">
        <f t="shared" si="1"/>
        <v>CV</v>
      </c>
      <c r="M11" s="26"/>
    </row>
    <row r="12" spans="1:13" s="3" customFormat="1" ht="13.5">
      <c r="A12" s="86">
        <v>10</v>
      </c>
      <c r="B12" s="87">
        <v>6601</v>
      </c>
      <c r="C12" s="87">
        <v>2014</v>
      </c>
      <c r="D12" s="87" t="s">
        <v>73</v>
      </c>
      <c r="E12" s="87" t="s">
        <v>74</v>
      </c>
      <c r="F12" s="87" t="s">
        <v>24</v>
      </c>
      <c r="G12" s="87" t="s">
        <v>75</v>
      </c>
      <c r="H12" s="88">
        <v>41828</v>
      </c>
      <c r="I12" s="88">
        <v>41829</v>
      </c>
      <c r="J12" s="85">
        <v>1400</v>
      </c>
      <c r="K12" s="7" t="str">
        <f t="shared" si="0"/>
        <v>DOWNLOAD</v>
      </c>
      <c r="L12" s="7" t="str">
        <f t="shared" si="1"/>
        <v>CV</v>
      </c>
      <c r="M12" s="26"/>
    </row>
    <row r="13" spans="1:13" s="3" customFormat="1" ht="13.5">
      <c r="A13" s="124">
        <v>11</v>
      </c>
      <c r="B13" s="125">
        <v>6635</v>
      </c>
      <c r="C13" s="125">
        <v>2014</v>
      </c>
      <c r="D13" s="125" t="s">
        <v>76</v>
      </c>
      <c r="E13" s="125" t="s">
        <v>77</v>
      </c>
      <c r="F13" s="125" t="s">
        <v>78</v>
      </c>
      <c r="G13" s="25" t="s">
        <v>79</v>
      </c>
      <c r="H13" s="126">
        <v>41825</v>
      </c>
      <c r="I13" s="126">
        <v>41825</v>
      </c>
      <c r="J13" s="127">
        <v>245</v>
      </c>
      <c r="K13" s="7" t="str">
        <f t="shared" si="0"/>
        <v>DOWNLOAD</v>
      </c>
      <c r="L13" s="7" t="str">
        <f t="shared" si="1"/>
        <v>CV</v>
      </c>
      <c r="M13" s="5"/>
    </row>
    <row r="14" spans="1:13" s="3" customFormat="1" ht="13.5">
      <c r="A14" s="124"/>
      <c r="B14" s="125"/>
      <c r="C14" s="125"/>
      <c r="D14" s="125"/>
      <c r="E14" s="125"/>
      <c r="F14" s="125"/>
      <c r="G14" s="25" t="s">
        <v>80</v>
      </c>
      <c r="H14" s="126"/>
      <c r="I14" s="126"/>
      <c r="J14" s="127"/>
      <c r="K14" s="7" t="str">
        <f t="shared" si="0"/>
        <v>DOWNLOAD</v>
      </c>
      <c r="L14" s="7" t="str">
        <f t="shared" si="1"/>
        <v>CV</v>
      </c>
      <c r="M14" s="5"/>
    </row>
    <row r="15" spans="1:13" ht="27.75">
      <c r="A15" s="86">
        <v>12</v>
      </c>
      <c r="B15" s="87">
        <v>6636</v>
      </c>
      <c r="C15" s="87">
        <v>2014</v>
      </c>
      <c r="D15" s="87" t="s">
        <v>47</v>
      </c>
      <c r="E15" s="87" t="s">
        <v>48</v>
      </c>
      <c r="F15" s="87" t="s">
        <v>81</v>
      </c>
      <c r="G15" s="25" t="s">
        <v>82</v>
      </c>
      <c r="H15" s="88">
        <v>41832</v>
      </c>
      <c r="I15" s="88">
        <v>41832</v>
      </c>
      <c r="J15" s="85">
        <v>122.5</v>
      </c>
      <c r="K15" s="7" t="str">
        <f t="shared" si="0"/>
        <v>DOWNLOAD</v>
      </c>
      <c r="L15" s="7" t="str">
        <f t="shared" si="1"/>
        <v>CV</v>
      </c>
      <c r="M15" s="5"/>
    </row>
    <row r="16" spans="1:13" ht="13.5">
      <c r="A16" s="124">
        <v>13</v>
      </c>
      <c r="B16" s="125">
        <v>6637</v>
      </c>
      <c r="C16" s="125">
        <v>2014</v>
      </c>
      <c r="D16" s="125" t="s">
        <v>83</v>
      </c>
      <c r="E16" s="125" t="s">
        <v>84</v>
      </c>
      <c r="F16" s="125" t="s">
        <v>85</v>
      </c>
      <c r="G16" s="25" t="s">
        <v>86</v>
      </c>
      <c r="H16" s="126">
        <v>41832</v>
      </c>
      <c r="I16" s="126">
        <v>41832</v>
      </c>
      <c r="J16" s="127">
        <v>157.5</v>
      </c>
      <c r="K16" s="7" t="str">
        <f t="shared" si="0"/>
        <v>DOWNLOAD</v>
      </c>
      <c r="L16" s="7" t="str">
        <f t="shared" si="1"/>
        <v>CV</v>
      </c>
      <c r="M16" s="5"/>
    </row>
    <row r="17" spans="1:13" ht="13.5">
      <c r="A17" s="124"/>
      <c r="B17" s="125"/>
      <c r="C17" s="125"/>
      <c r="D17" s="125"/>
      <c r="E17" s="125"/>
      <c r="F17" s="125"/>
      <c r="G17" s="25" t="s">
        <v>80</v>
      </c>
      <c r="H17" s="126"/>
      <c r="I17" s="126"/>
      <c r="J17" s="127"/>
      <c r="K17" s="7" t="str">
        <f t="shared" si="0"/>
        <v>DOWNLOAD</v>
      </c>
      <c r="L17" s="7" t="str">
        <f t="shared" si="1"/>
        <v>CV</v>
      </c>
      <c r="M17" s="5"/>
    </row>
    <row r="18" spans="1:13" ht="13.5">
      <c r="A18" s="86">
        <v>14</v>
      </c>
      <c r="B18" s="87">
        <v>6710</v>
      </c>
      <c r="C18" s="87">
        <v>2014</v>
      </c>
      <c r="D18" s="87" t="s">
        <v>9</v>
      </c>
      <c r="E18" s="87" t="s">
        <v>87</v>
      </c>
      <c r="F18" s="87" t="s">
        <v>88</v>
      </c>
      <c r="G18" s="87" t="s">
        <v>70</v>
      </c>
      <c r="H18" s="88">
        <v>41828</v>
      </c>
      <c r="I18" s="88">
        <v>41828</v>
      </c>
      <c r="J18" s="85">
        <v>400</v>
      </c>
      <c r="K18" s="7" t="str">
        <f t="shared" si="0"/>
        <v>DOWNLOAD</v>
      </c>
      <c r="L18" s="7" t="str">
        <f t="shared" si="1"/>
        <v>CV</v>
      </c>
      <c r="M18" s="5"/>
    </row>
    <row r="19" spans="1:13" ht="13.5">
      <c r="A19" s="86">
        <v>15</v>
      </c>
      <c r="B19" s="87">
        <v>6823</v>
      </c>
      <c r="C19" s="87">
        <v>2014</v>
      </c>
      <c r="D19" s="87" t="s">
        <v>89</v>
      </c>
      <c r="E19" s="87" t="s">
        <v>90</v>
      </c>
      <c r="F19" s="87" t="s">
        <v>88</v>
      </c>
      <c r="G19" s="87" t="s">
        <v>70</v>
      </c>
      <c r="H19" s="88">
        <v>41834</v>
      </c>
      <c r="I19" s="88">
        <v>41834</v>
      </c>
      <c r="J19" s="85">
        <v>400</v>
      </c>
      <c r="K19" s="7" t="str">
        <f t="shared" si="0"/>
        <v>DOWNLOAD</v>
      </c>
      <c r="L19" s="7" t="str">
        <f t="shared" si="1"/>
        <v>CV</v>
      </c>
      <c r="M19" s="5"/>
    </row>
    <row r="20" spans="1:13" ht="13.5">
      <c r="A20" s="86">
        <v>16</v>
      </c>
      <c r="B20" s="87">
        <v>6824</v>
      </c>
      <c r="C20" s="87">
        <v>2014</v>
      </c>
      <c r="D20" s="87" t="s">
        <v>91</v>
      </c>
      <c r="E20" s="87" t="s">
        <v>48</v>
      </c>
      <c r="F20" s="87" t="s">
        <v>92</v>
      </c>
      <c r="G20" s="87" t="s">
        <v>70</v>
      </c>
      <c r="H20" s="88">
        <v>41835</v>
      </c>
      <c r="I20" s="88">
        <v>41835</v>
      </c>
      <c r="J20" s="85">
        <v>200</v>
      </c>
      <c r="K20" s="7" t="str">
        <f t="shared" si="0"/>
        <v>DOWNLOAD</v>
      </c>
      <c r="L20" s="7" t="str">
        <f t="shared" si="1"/>
        <v>CV</v>
      </c>
      <c r="M20" s="5"/>
    </row>
    <row r="21" spans="1:13" ht="13.5">
      <c r="A21" s="86">
        <v>17</v>
      </c>
      <c r="B21" s="87">
        <v>6825</v>
      </c>
      <c r="C21" s="87">
        <v>2014</v>
      </c>
      <c r="D21" s="87" t="s">
        <v>91</v>
      </c>
      <c r="E21" s="87" t="s">
        <v>48</v>
      </c>
      <c r="F21" s="87" t="s">
        <v>92</v>
      </c>
      <c r="G21" s="87" t="s">
        <v>70</v>
      </c>
      <c r="H21" s="88">
        <v>41836</v>
      </c>
      <c r="I21" s="88">
        <v>41836</v>
      </c>
      <c r="J21" s="85">
        <v>200</v>
      </c>
      <c r="K21" s="7" t="str">
        <f t="shared" si="0"/>
        <v>DOWNLOAD</v>
      </c>
      <c r="L21" s="7" t="str">
        <f t="shared" si="1"/>
        <v>CV</v>
      </c>
      <c r="M21" s="5"/>
    </row>
    <row r="22" spans="1:13" ht="13.5">
      <c r="A22" s="86">
        <v>18</v>
      </c>
      <c r="B22" s="87">
        <v>6826</v>
      </c>
      <c r="C22" s="87">
        <v>2014</v>
      </c>
      <c r="D22" s="87" t="s">
        <v>93</v>
      </c>
      <c r="E22" s="87" t="s">
        <v>61</v>
      </c>
      <c r="F22" s="87" t="s">
        <v>92</v>
      </c>
      <c r="G22" s="87" t="s">
        <v>70</v>
      </c>
      <c r="H22" s="88">
        <v>41837</v>
      </c>
      <c r="I22" s="88">
        <v>41837</v>
      </c>
      <c r="J22" s="85">
        <v>200</v>
      </c>
      <c r="K22" s="7" t="str">
        <f t="shared" si="0"/>
        <v>DOWNLOAD</v>
      </c>
      <c r="L22" s="7" t="str">
        <f t="shared" si="1"/>
        <v>CV</v>
      </c>
      <c r="M22" s="5"/>
    </row>
    <row r="23" spans="1:13" ht="13.5">
      <c r="A23" s="86">
        <v>19</v>
      </c>
      <c r="B23" s="87">
        <v>6827</v>
      </c>
      <c r="C23" s="87">
        <v>2014</v>
      </c>
      <c r="D23" s="87" t="s">
        <v>94</v>
      </c>
      <c r="E23" s="87" t="s">
        <v>10</v>
      </c>
      <c r="F23" s="87" t="s">
        <v>92</v>
      </c>
      <c r="G23" s="87" t="s">
        <v>70</v>
      </c>
      <c r="H23" s="88">
        <v>41837</v>
      </c>
      <c r="I23" s="88">
        <v>41837</v>
      </c>
      <c r="J23" s="85">
        <v>200</v>
      </c>
      <c r="K23" s="7" t="str">
        <f t="shared" si="0"/>
        <v>DOWNLOAD</v>
      </c>
      <c r="L23" s="7" t="str">
        <f t="shared" si="1"/>
        <v>CV</v>
      </c>
      <c r="M23" s="5"/>
    </row>
    <row r="24" spans="1:13" ht="27.75">
      <c r="A24" s="86">
        <v>20</v>
      </c>
      <c r="B24" s="87">
        <v>6841</v>
      </c>
      <c r="C24" s="87">
        <v>2014</v>
      </c>
      <c r="D24" s="87" t="s">
        <v>95</v>
      </c>
      <c r="E24" s="87" t="s">
        <v>96</v>
      </c>
      <c r="F24" s="87" t="s">
        <v>97</v>
      </c>
      <c r="G24" s="25" t="s">
        <v>98</v>
      </c>
      <c r="H24" s="88">
        <v>41991</v>
      </c>
      <c r="I24" s="88">
        <v>41991</v>
      </c>
      <c r="J24" s="85">
        <v>100</v>
      </c>
      <c r="K24" s="7" t="str">
        <f t="shared" si="0"/>
        <v>DOWNLOAD</v>
      </c>
      <c r="L24" s="7" t="str">
        <f t="shared" si="1"/>
        <v>CV</v>
      </c>
      <c r="M24" s="5"/>
    </row>
    <row r="25" spans="1:13" ht="27.75">
      <c r="A25" s="86">
        <v>21</v>
      </c>
      <c r="B25" s="87">
        <v>6842</v>
      </c>
      <c r="C25" s="87">
        <v>2014</v>
      </c>
      <c r="D25" s="87" t="s">
        <v>99</v>
      </c>
      <c r="E25" s="87" t="s">
        <v>100</v>
      </c>
      <c r="F25" s="87" t="s">
        <v>101</v>
      </c>
      <c r="G25" s="25" t="s">
        <v>98</v>
      </c>
      <c r="H25" s="88">
        <v>41991</v>
      </c>
      <c r="I25" s="88">
        <v>41991</v>
      </c>
      <c r="J25" s="85">
        <v>200</v>
      </c>
      <c r="K25" s="7" t="str">
        <f t="shared" si="0"/>
        <v>DOWNLOAD</v>
      </c>
      <c r="L25" s="7" t="str">
        <f t="shared" si="1"/>
        <v>CV</v>
      </c>
      <c r="M25" s="5"/>
    </row>
    <row r="26" spans="1:13" ht="13.5">
      <c r="A26" s="124">
        <v>22</v>
      </c>
      <c r="B26" s="125">
        <v>6845</v>
      </c>
      <c r="C26" s="125">
        <v>2014</v>
      </c>
      <c r="D26" s="125" t="s">
        <v>11</v>
      </c>
      <c r="E26" s="125" t="s">
        <v>10</v>
      </c>
      <c r="F26" s="125" t="s">
        <v>22</v>
      </c>
      <c r="G26" s="25" t="s">
        <v>79</v>
      </c>
      <c r="H26" s="126">
        <v>41832</v>
      </c>
      <c r="I26" s="126">
        <v>41832</v>
      </c>
      <c r="J26" s="127">
        <v>312</v>
      </c>
      <c r="K26" s="7" t="str">
        <f t="shared" si="0"/>
        <v>DOWNLOAD</v>
      </c>
      <c r="L26" s="7" t="str">
        <f t="shared" si="1"/>
        <v>CV</v>
      </c>
      <c r="M26" s="5"/>
    </row>
    <row r="27" spans="1:13" ht="13.5">
      <c r="A27" s="124"/>
      <c r="B27" s="125"/>
      <c r="C27" s="125"/>
      <c r="D27" s="125"/>
      <c r="E27" s="125"/>
      <c r="F27" s="125"/>
      <c r="G27" s="25" t="s">
        <v>80</v>
      </c>
      <c r="H27" s="126"/>
      <c r="I27" s="126"/>
      <c r="J27" s="127"/>
      <c r="K27" s="7" t="str">
        <f t="shared" si="0"/>
        <v>DOWNLOAD</v>
      </c>
      <c r="L27" s="7" t="str">
        <f t="shared" si="1"/>
        <v>CV</v>
      </c>
      <c r="M27" s="5"/>
    </row>
    <row r="28" spans="1:13" ht="13.5">
      <c r="A28" s="124">
        <v>23</v>
      </c>
      <c r="B28" s="125">
        <v>6846</v>
      </c>
      <c r="C28" s="125">
        <v>2014</v>
      </c>
      <c r="D28" s="125" t="s">
        <v>431</v>
      </c>
      <c r="E28" s="125" t="s">
        <v>102</v>
      </c>
      <c r="F28" s="125" t="s">
        <v>25</v>
      </c>
      <c r="G28" s="25" t="s">
        <v>103</v>
      </c>
      <c r="H28" s="126">
        <v>41832</v>
      </c>
      <c r="I28" s="126">
        <v>41832</v>
      </c>
      <c r="J28" s="127">
        <v>156</v>
      </c>
      <c r="K28" s="7" t="str">
        <f t="shared" si="0"/>
        <v>DOWNLOAD</v>
      </c>
      <c r="L28" s="7" t="str">
        <f t="shared" si="1"/>
        <v>CV</v>
      </c>
      <c r="M28" s="5"/>
    </row>
    <row r="29" spans="1:13" ht="13.5">
      <c r="A29" s="124"/>
      <c r="B29" s="125"/>
      <c r="C29" s="125"/>
      <c r="D29" s="125"/>
      <c r="E29" s="125"/>
      <c r="F29" s="125"/>
      <c r="G29" s="25" t="s">
        <v>80</v>
      </c>
      <c r="H29" s="126"/>
      <c r="I29" s="126"/>
      <c r="J29" s="127"/>
      <c r="K29" s="7" t="str">
        <f t="shared" si="0"/>
        <v>DOWNLOAD</v>
      </c>
      <c r="L29" s="7" t="str">
        <f t="shared" si="1"/>
        <v>CV</v>
      </c>
      <c r="M29" s="5"/>
    </row>
    <row r="30" spans="1:13" ht="13.5">
      <c r="A30" s="124">
        <v>24</v>
      </c>
      <c r="B30" s="125">
        <v>6847</v>
      </c>
      <c r="C30" s="125">
        <v>2014</v>
      </c>
      <c r="D30" s="125" t="s">
        <v>104</v>
      </c>
      <c r="E30" s="125" t="s">
        <v>105</v>
      </c>
      <c r="F30" s="125" t="s">
        <v>25</v>
      </c>
      <c r="G30" s="25" t="s">
        <v>79</v>
      </c>
      <c r="H30" s="126">
        <v>41832</v>
      </c>
      <c r="I30" s="126">
        <v>41832</v>
      </c>
      <c r="J30" s="127">
        <v>156</v>
      </c>
      <c r="K30" s="7" t="str">
        <f t="shared" si="0"/>
        <v>DOWNLOAD</v>
      </c>
      <c r="L30" s="7" t="str">
        <f t="shared" si="1"/>
        <v>CV</v>
      </c>
      <c r="M30" s="5"/>
    </row>
    <row r="31" spans="1:13" ht="13.5">
      <c r="A31" s="124"/>
      <c r="B31" s="125"/>
      <c r="C31" s="125"/>
      <c r="D31" s="125"/>
      <c r="E31" s="125"/>
      <c r="F31" s="125"/>
      <c r="G31" s="25" t="s">
        <v>80</v>
      </c>
      <c r="H31" s="126"/>
      <c r="I31" s="126"/>
      <c r="J31" s="127"/>
      <c r="K31" s="7" t="str">
        <f t="shared" si="0"/>
        <v>DOWNLOAD</v>
      </c>
      <c r="L31" s="7" t="str">
        <f t="shared" si="1"/>
        <v>CV</v>
      </c>
      <c r="M31" s="5"/>
    </row>
    <row r="32" spans="1:13" ht="13.5">
      <c r="A32" s="86">
        <v>25</v>
      </c>
      <c r="B32" s="87">
        <v>6931</v>
      </c>
      <c r="C32" s="87">
        <v>2014</v>
      </c>
      <c r="D32" s="87" t="s">
        <v>106</v>
      </c>
      <c r="E32" s="87" t="s">
        <v>107</v>
      </c>
      <c r="F32" s="87" t="s">
        <v>92</v>
      </c>
      <c r="G32" s="87" t="s">
        <v>70</v>
      </c>
      <c r="H32" s="88">
        <v>41835</v>
      </c>
      <c r="I32" s="88">
        <v>41835</v>
      </c>
      <c r="J32" s="85">
        <v>200</v>
      </c>
      <c r="K32" s="7" t="str">
        <f t="shared" si="0"/>
        <v>DOWNLOAD</v>
      </c>
      <c r="L32" s="7" t="str">
        <f t="shared" si="1"/>
        <v>CV</v>
      </c>
      <c r="M32" s="5"/>
    </row>
    <row r="33" spans="1:13" ht="27.75">
      <c r="A33" s="86">
        <v>26</v>
      </c>
      <c r="B33" s="87">
        <v>6960</v>
      </c>
      <c r="C33" s="87">
        <v>2014</v>
      </c>
      <c r="D33" s="87" t="s">
        <v>108</v>
      </c>
      <c r="E33" s="87" t="s">
        <v>12</v>
      </c>
      <c r="F33" s="87" t="s">
        <v>23</v>
      </c>
      <c r="G33" s="25" t="s">
        <v>109</v>
      </c>
      <c r="H33" s="88">
        <v>41908</v>
      </c>
      <c r="I33" s="88">
        <v>41908</v>
      </c>
      <c r="J33" s="85">
        <v>800</v>
      </c>
      <c r="K33" s="7" t="str">
        <f t="shared" si="0"/>
        <v>DOWNLOAD</v>
      </c>
      <c r="L33" s="7" t="str">
        <f t="shared" si="1"/>
        <v>CV</v>
      </c>
      <c r="M33" s="4"/>
    </row>
    <row r="34" spans="1:13" ht="13.5">
      <c r="A34" s="86">
        <v>27</v>
      </c>
      <c r="B34" s="87">
        <v>7097</v>
      </c>
      <c r="C34" s="87">
        <v>2014</v>
      </c>
      <c r="D34" s="87" t="s">
        <v>110</v>
      </c>
      <c r="E34" s="87" t="s">
        <v>111</v>
      </c>
      <c r="F34" s="87" t="s">
        <v>112</v>
      </c>
      <c r="G34" s="25" t="s">
        <v>113</v>
      </c>
      <c r="H34" s="88">
        <v>41891</v>
      </c>
      <c r="I34" s="88">
        <v>41892</v>
      </c>
      <c r="J34" s="85">
        <v>250</v>
      </c>
      <c r="K34" s="7" t="str">
        <f t="shared" si="0"/>
        <v>DOWNLOAD</v>
      </c>
      <c r="L34" s="7" t="str">
        <f t="shared" si="1"/>
        <v>CV</v>
      </c>
      <c r="M34" s="4"/>
    </row>
    <row r="35" spans="1:13" ht="13.5">
      <c r="A35" s="86">
        <v>28</v>
      </c>
      <c r="B35" s="87">
        <v>7098</v>
      </c>
      <c r="C35" s="87">
        <v>2014</v>
      </c>
      <c r="D35" s="87" t="s">
        <v>114</v>
      </c>
      <c r="E35" s="87" t="s">
        <v>13</v>
      </c>
      <c r="F35" s="87" t="s">
        <v>112</v>
      </c>
      <c r="G35" s="25" t="s">
        <v>113</v>
      </c>
      <c r="H35" s="88">
        <v>41891</v>
      </c>
      <c r="I35" s="88">
        <v>41892</v>
      </c>
      <c r="J35" s="85">
        <v>250</v>
      </c>
      <c r="K35" s="7" t="str">
        <f t="shared" si="0"/>
        <v>DOWNLOAD</v>
      </c>
      <c r="L35" s="7" t="str">
        <f t="shared" si="1"/>
        <v>CV</v>
      </c>
      <c r="M35" s="4"/>
    </row>
    <row r="36" spans="1:13" ht="13.5">
      <c r="A36" s="86">
        <v>29</v>
      </c>
      <c r="B36" s="87">
        <v>7099</v>
      </c>
      <c r="C36" s="87">
        <v>2014</v>
      </c>
      <c r="D36" s="87" t="s">
        <v>115</v>
      </c>
      <c r="E36" s="87" t="s">
        <v>64</v>
      </c>
      <c r="F36" s="87" t="s">
        <v>112</v>
      </c>
      <c r="G36" s="25" t="s">
        <v>113</v>
      </c>
      <c r="H36" s="88">
        <v>41891</v>
      </c>
      <c r="I36" s="88">
        <v>41892</v>
      </c>
      <c r="J36" s="85">
        <v>250</v>
      </c>
      <c r="K36" s="7" t="str">
        <f t="shared" si="0"/>
        <v>DOWNLOAD</v>
      </c>
      <c r="L36" s="7" t="str">
        <f t="shared" si="1"/>
        <v>CV</v>
      </c>
      <c r="M36" s="4"/>
    </row>
    <row r="37" spans="1:13" ht="13.5">
      <c r="A37" s="86">
        <v>30</v>
      </c>
      <c r="B37" s="87">
        <v>7100</v>
      </c>
      <c r="C37" s="87">
        <v>2014</v>
      </c>
      <c r="D37" s="87" t="s">
        <v>115</v>
      </c>
      <c r="E37" s="87" t="s">
        <v>64</v>
      </c>
      <c r="F37" s="87" t="s">
        <v>112</v>
      </c>
      <c r="G37" s="25" t="s">
        <v>113</v>
      </c>
      <c r="H37" s="88">
        <v>41905</v>
      </c>
      <c r="I37" s="88">
        <v>41906</v>
      </c>
      <c r="J37" s="85">
        <v>250</v>
      </c>
      <c r="K37" s="7" t="str">
        <f t="shared" si="0"/>
        <v>DOWNLOAD</v>
      </c>
      <c r="L37" s="7" t="str">
        <f t="shared" si="1"/>
        <v>CV</v>
      </c>
      <c r="M37" s="4"/>
    </row>
    <row r="38" spans="1:13" ht="13.5">
      <c r="A38" s="86">
        <v>31</v>
      </c>
      <c r="B38" s="87">
        <v>7101</v>
      </c>
      <c r="C38" s="87">
        <v>2014</v>
      </c>
      <c r="D38" s="87" t="s">
        <v>14</v>
      </c>
      <c r="E38" s="87" t="s">
        <v>116</v>
      </c>
      <c r="F38" s="87" t="s">
        <v>112</v>
      </c>
      <c r="G38" s="25" t="s">
        <v>113</v>
      </c>
      <c r="H38" s="88">
        <v>41905</v>
      </c>
      <c r="I38" s="88">
        <v>41906</v>
      </c>
      <c r="J38" s="85">
        <v>250</v>
      </c>
      <c r="K38" s="7" t="str">
        <f t="shared" si="0"/>
        <v>DOWNLOAD</v>
      </c>
      <c r="L38" s="7" t="str">
        <f t="shared" si="1"/>
        <v>CV</v>
      </c>
      <c r="M38" s="4"/>
    </row>
    <row r="39" spans="1:13" ht="13.5">
      <c r="A39" s="86">
        <v>32</v>
      </c>
      <c r="B39" s="87">
        <v>7102</v>
      </c>
      <c r="C39" s="87">
        <v>2014</v>
      </c>
      <c r="D39" s="87" t="s">
        <v>117</v>
      </c>
      <c r="E39" s="87" t="s">
        <v>118</v>
      </c>
      <c r="F39" s="87" t="s">
        <v>112</v>
      </c>
      <c r="G39" s="25" t="s">
        <v>113</v>
      </c>
      <c r="H39" s="88">
        <v>41905</v>
      </c>
      <c r="I39" s="88">
        <v>41906</v>
      </c>
      <c r="J39" s="85">
        <v>250</v>
      </c>
      <c r="K39" s="7" t="str">
        <f t="shared" si="0"/>
        <v>DOWNLOAD</v>
      </c>
      <c r="L39" s="7" t="str">
        <f t="shared" si="1"/>
        <v>CV</v>
      </c>
      <c r="M39" s="4"/>
    </row>
    <row r="40" spans="1:13" ht="13.5">
      <c r="A40" s="86">
        <v>33</v>
      </c>
      <c r="B40" s="87">
        <v>7103</v>
      </c>
      <c r="C40" s="87">
        <v>2014</v>
      </c>
      <c r="D40" s="87" t="s">
        <v>119</v>
      </c>
      <c r="E40" s="87" t="s">
        <v>53</v>
      </c>
      <c r="F40" s="87" t="s">
        <v>112</v>
      </c>
      <c r="G40" s="25" t="s">
        <v>113</v>
      </c>
      <c r="H40" s="88">
        <v>41912</v>
      </c>
      <c r="I40" s="88">
        <v>41913</v>
      </c>
      <c r="J40" s="85">
        <v>250</v>
      </c>
      <c r="K40" s="7" t="str">
        <f t="shared" si="0"/>
        <v>DOWNLOAD</v>
      </c>
      <c r="L40" s="7" t="str">
        <f t="shared" si="1"/>
        <v>CV</v>
      </c>
      <c r="M40" s="4"/>
    </row>
    <row r="41" spans="1:13" ht="13.5">
      <c r="A41" s="86">
        <v>34</v>
      </c>
      <c r="B41" s="87">
        <v>7104</v>
      </c>
      <c r="C41" s="87">
        <v>2014</v>
      </c>
      <c r="D41" s="87" t="s">
        <v>120</v>
      </c>
      <c r="E41" s="87" t="s">
        <v>121</v>
      </c>
      <c r="F41" s="87" t="s">
        <v>112</v>
      </c>
      <c r="G41" s="25" t="s">
        <v>113</v>
      </c>
      <c r="H41" s="88">
        <v>41912</v>
      </c>
      <c r="I41" s="88">
        <v>41913</v>
      </c>
      <c r="J41" s="85">
        <v>250</v>
      </c>
      <c r="K41" s="7" t="str">
        <f t="shared" si="0"/>
        <v>DOWNLOAD</v>
      </c>
      <c r="L41" s="7" t="str">
        <f t="shared" si="1"/>
        <v>CV</v>
      </c>
      <c r="M41" s="4"/>
    </row>
    <row r="42" spans="1:13" ht="13.5">
      <c r="A42" s="86">
        <v>35</v>
      </c>
      <c r="B42" s="87">
        <v>7105</v>
      </c>
      <c r="C42" s="87">
        <v>2014</v>
      </c>
      <c r="D42" s="87" t="s">
        <v>115</v>
      </c>
      <c r="E42" s="87" t="s">
        <v>64</v>
      </c>
      <c r="F42" s="87" t="s">
        <v>112</v>
      </c>
      <c r="G42" s="25" t="s">
        <v>113</v>
      </c>
      <c r="H42" s="88">
        <v>41912</v>
      </c>
      <c r="I42" s="88">
        <v>41913</v>
      </c>
      <c r="J42" s="85">
        <v>250</v>
      </c>
      <c r="K42" s="7" t="str">
        <f t="shared" si="0"/>
        <v>DOWNLOAD</v>
      </c>
      <c r="L42" s="7" t="str">
        <f t="shared" si="1"/>
        <v>CV</v>
      </c>
      <c r="M42" s="4"/>
    </row>
    <row r="43" spans="1:13" ht="13.5">
      <c r="A43" s="86">
        <v>36</v>
      </c>
      <c r="B43" s="87">
        <v>7106</v>
      </c>
      <c r="C43" s="87">
        <v>2014</v>
      </c>
      <c r="D43" s="87" t="s">
        <v>117</v>
      </c>
      <c r="E43" s="87" t="s">
        <v>118</v>
      </c>
      <c r="F43" s="87" t="s">
        <v>112</v>
      </c>
      <c r="G43" s="25" t="s">
        <v>113</v>
      </c>
      <c r="H43" s="88">
        <v>41926</v>
      </c>
      <c r="I43" s="88">
        <v>41927</v>
      </c>
      <c r="J43" s="85">
        <v>250</v>
      </c>
      <c r="K43" s="7" t="str">
        <f t="shared" si="0"/>
        <v>DOWNLOAD</v>
      </c>
      <c r="L43" s="7" t="str">
        <f t="shared" si="1"/>
        <v>CV</v>
      </c>
      <c r="M43" s="4"/>
    </row>
    <row r="44" spans="1:13" ht="13.5">
      <c r="A44" s="86">
        <v>37</v>
      </c>
      <c r="B44" s="87">
        <v>7107</v>
      </c>
      <c r="C44" s="87">
        <v>2014</v>
      </c>
      <c r="D44" s="87" t="s">
        <v>14</v>
      </c>
      <c r="E44" s="87" t="s">
        <v>116</v>
      </c>
      <c r="F44" s="87" t="s">
        <v>112</v>
      </c>
      <c r="G44" s="25" t="s">
        <v>113</v>
      </c>
      <c r="H44" s="88">
        <v>41926</v>
      </c>
      <c r="I44" s="88">
        <v>41927</v>
      </c>
      <c r="J44" s="85">
        <v>250</v>
      </c>
      <c r="K44" s="7" t="str">
        <f t="shared" si="0"/>
        <v>DOWNLOAD</v>
      </c>
      <c r="L44" s="7" t="str">
        <f t="shared" si="1"/>
        <v>CV</v>
      </c>
      <c r="M44" s="4"/>
    </row>
    <row r="45" spans="1:13" ht="13.5">
      <c r="A45" s="86">
        <v>38</v>
      </c>
      <c r="B45" s="87">
        <v>7108</v>
      </c>
      <c r="C45" s="87">
        <v>2014</v>
      </c>
      <c r="D45" s="87" t="s">
        <v>122</v>
      </c>
      <c r="E45" s="87" t="s">
        <v>15</v>
      </c>
      <c r="F45" s="87" t="s">
        <v>112</v>
      </c>
      <c r="G45" s="25" t="s">
        <v>113</v>
      </c>
      <c r="H45" s="88">
        <v>41926</v>
      </c>
      <c r="I45" s="88">
        <v>41927</v>
      </c>
      <c r="J45" s="85">
        <v>250</v>
      </c>
      <c r="K45" s="7" t="str">
        <f t="shared" si="0"/>
        <v>DOWNLOAD</v>
      </c>
      <c r="L45" s="7" t="str">
        <f t="shared" si="1"/>
        <v>CV</v>
      </c>
      <c r="M45" s="4"/>
    </row>
    <row r="46" spans="1:13" ht="13.5">
      <c r="A46" s="86">
        <v>39</v>
      </c>
      <c r="B46" s="87">
        <v>7109</v>
      </c>
      <c r="C46" s="87">
        <v>2014</v>
      </c>
      <c r="D46" s="87" t="s">
        <v>114</v>
      </c>
      <c r="E46" s="87" t="s">
        <v>13</v>
      </c>
      <c r="F46" s="87" t="s">
        <v>112</v>
      </c>
      <c r="G46" s="25" t="s">
        <v>113</v>
      </c>
      <c r="H46" s="88">
        <v>41955</v>
      </c>
      <c r="I46" s="88">
        <v>41956</v>
      </c>
      <c r="J46" s="85">
        <v>250</v>
      </c>
      <c r="K46" s="7" t="str">
        <f t="shared" si="0"/>
        <v>DOWNLOAD</v>
      </c>
      <c r="L46" s="7" t="str">
        <f t="shared" si="1"/>
        <v>CV</v>
      </c>
      <c r="M46" s="4"/>
    </row>
    <row r="47" spans="1:13" ht="13.5">
      <c r="A47" s="86">
        <v>40</v>
      </c>
      <c r="B47" s="87">
        <v>7110</v>
      </c>
      <c r="C47" s="87">
        <v>2014</v>
      </c>
      <c r="D47" s="87" t="s">
        <v>119</v>
      </c>
      <c r="E47" s="87" t="s">
        <v>53</v>
      </c>
      <c r="F47" s="87" t="s">
        <v>112</v>
      </c>
      <c r="G47" s="25" t="s">
        <v>113</v>
      </c>
      <c r="H47" s="88">
        <v>41955</v>
      </c>
      <c r="I47" s="88">
        <v>41956</v>
      </c>
      <c r="J47" s="85">
        <v>250</v>
      </c>
      <c r="K47" s="7" t="str">
        <f t="shared" si="0"/>
        <v>DOWNLOAD</v>
      </c>
      <c r="L47" s="7" t="str">
        <f t="shared" si="1"/>
        <v>CV</v>
      </c>
      <c r="M47" s="4"/>
    </row>
    <row r="48" spans="1:13" ht="13.5">
      <c r="A48" s="86">
        <v>41</v>
      </c>
      <c r="B48" s="87">
        <v>7111</v>
      </c>
      <c r="C48" s="87">
        <v>2014</v>
      </c>
      <c r="D48" s="87" t="s">
        <v>120</v>
      </c>
      <c r="E48" s="87" t="s">
        <v>121</v>
      </c>
      <c r="F48" s="87" t="s">
        <v>112</v>
      </c>
      <c r="G48" s="25" t="s">
        <v>113</v>
      </c>
      <c r="H48" s="88">
        <v>41955</v>
      </c>
      <c r="I48" s="88">
        <v>41956</v>
      </c>
      <c r="J48" s="85">
        <v>250</v>
      </c>
      <c r="K48" s="7" t="str">
        <f t="shared" si="0"/>
        <v>DOWNLOAD</v>
      </c>
      <c r="L48" s="7" t="str">
        <f t="shared" si="1"/>
        <v>CV</v>
      </c>
      <c r="M48" s="4"/>
    </row>
    <row r="49" spans="1:13" ht="13.5">
      <c r="A49" s="86">
        <v>42</v>
      </c>
      <c r="B49" s="87">
        <v>7112</v>
      </c>
      <c r="C49" s="87">
        <v>2014</v>
      </c>
      <c r="D49" s="87" t="s">
        <v>122</v>
      </c>
      <c r="E49" s="87" t="s">
        <v>15</v>
      </c>
      <c r="F49" s="87" t="s">
        <v>112</v>
      </c>
      <c r="G49" s="25" t="s">
        <v>113</v>
      </c>
      <c r="H49" s="88">
        <v>41961</v>
      </c>
      <c r="I49" s="88">
        <v>41962</v>
      </c>
      <c r="J49" s="85">
        <v>250</v>
      </c>
      <c r="K49" s="7" t="str">
        <f t="shared" si="0"/>
        <v>DOWNLOAD</v>
      </c>
      <c r="L49" s="7" t="str">
        <f t="shared" si="1"/>
        <v>CV</v>
      </c>
      <c r="M49" s="4"/>
    </row>
    <row r="50" spans="1:13" ht="13.5">
      <c r="A50" s="86">
        <v>43</v>
      </c>
      <c r="B50" s="87">
        <v>7113</v>
      </c>
      <c r="C50" s="87">
        <v>2014</v>
      </c>
      <c r="D50" s="87" t="s">
        <v>16</v>
      </c>
      <c r="E50" s="87" t="s">
        <v>17</v>
      </c>
      <c r="F50" s="87" t="s">
        <v>112</v>
      </c>
      <c r="G50" s="25" t="s">
        <v>113</v>
      </c>
      <c r="H50" s="88">
        <v>41961</v>
      </c>
      <c r="I50" s="88">
        <v>41962</v>
      </c>
      <c r="J50" s="85">
        <v>250</v>
      </c>
      <c r="K50" s="7" t="str">
        <f t="shared" si="0"/>
        <v>DOWNLOAD</v>
      </c>
      <c r="L50" s="7" t="str">
        <f t="shared" si="1"/>
        <v>CV</v>
      </c>
      <c r="M50" s="4"/>
    </row>
    <row r="51" spans="1:13" ht="13.5">
      <c r="A51" s="86">
        <v>44</v>
      </c>
      <c r="B51" s="87">
        <v>7114</v>
      </c>
      <c r="C51" s="87">
        <v>2014</v>
      </c>
      <c r="D51" s="87" t="s">
        <v>123</v>
      </c>
      <c r="E51" s="87" t="s">
        <v>18</v>
      </c>
      <c r="F51" s="87" t="s">
        <v>112</v>
      </c>
      <c r="G51" s="25" t="s">
        <v>113</v>
      </c>
      <c r="H51" s="88">
        <v>41961</v>
      </c>
      <c r="I51" s="88">
        <v>41962</v>
      </c>
      <c r="J51" s="85">
        <v>250</v>
      </c>
      <c r="K51" s="7" t="str">
        <f t="shared" si="0"/>
        <v>DOWNLOAD</v>
      </c>
      <c r="L51" s="7" t="str">
        <f t="shared" si="1"/>
        <v>CV</v>
      </c>
      <c r="M51" s="4"/>
    </row>
    <row r="52" spans="1:13" ht="13.5">
      <c r="A52" s="86">
        <v>45</v>
      </c>
      <c r="B52" s="87">
        <v>7115</v>
      </c>
      <c r="C52" s="87">
        <v>2014</v>
      </c>
      <c r="D52" s="87" t="s">
        <v>124</v>
      </c>
      <c r="E52" s="87" t="s">
        <v>125</v>
      </c>
      <c r="F52" s="87" t="s">
        <v>126</v>
      </c>
      <c r="G52" s="25" t="s">
        <v>127</v>
      </c>
      <c r="H52" s="88">
        <v>41891</v>
      </c>
      <c r="I52" s="88">
        <v>41892</v>
      </c>
      <c r="J52" s="85">
        <v>800</v>
      </c>
      <c r="K52" s="7" t="str">
        <f t="shared" si="0"/>
        <v>DOWNLOAD</v>
      </c>
      <c r="L52" s="7" t="str">
        <f t="shared" si="1"/>
        <v>CV</v>
      </c>
      <c r="M52" s="4"/>
    </row>
    <row r="53" spans="1:13" ht="13.5">
      <c r="A53" s="86">
        <v>46</v>
      </c>
      <c r="B53" s="87">
        <v>7116</v>
      </c>
      <c r="C53" s="87">
        <v>2014</v>
      </c>
      <c r="D53" s="87" t="s">
        <v>6</v>
      </c>
      <c r="E53" s="87" t="s">
        <v>8</v>
      </c>
      <c r="F53" s="87" t="s">
        <v>88</v>
      </c>
      <c r="G53" s="25" t="s">
        <v>127</v>
      </c>
      <c r="H53" s="88">
        <v>41898</v>
      </c>
      <c r="I53" s="88">
        <v>41899</v>
      </c>
      <c r="J53" s="85">
        <v>800</v>
      </c>
      <c r="K53" s="7" t="str">
        <f t="shared" si="0"/>
        <v>DOWNLOAD</v>
      </c>
      <c r="L53" s="7" t="str">
        <f t="shared" si="1"/>
        <v>CV</v>
      </c>
      <c r="M53" s="4"/>
    </row>
    <row r="54" spans="1:13" ht="13.5">
      <c r="A54" s="86">
        <v>47</v>
      </c>
      <c r="B54" s="87">
        <v>7117</v>
      </c>
      <c r="C54" s="87">
        <v>2014</v>
      </c>
      <c r="D54" s="87" t="s">
        <v>128</v>
      </c>
      <c r="E54" s="87" t="s">
        <v>18</v>
      </c>
      <c r="F54" s="87" t="s">
        <v>126</v>
      </c>
      <c r="G54" s="25" t="s">
        <v>127</v>
      </c>
      <c r="H54" s="88">
        <v>41898</v>
      </c>
      <c r="I54" s="88">
        <v>41899</v>
      </c>
      <c r="J54" s="85">
        <v>800</v>
      </c>
      <c r="K54" s="7" t="str">
        <f t="shared" si="0"/>
        <v>DOWNLOAD</v>
      </c>
      <c r="L54" s="7" t="str">
        <f t="shared" si="1"/>
        <v>CV</v>
      </c>
      <c r="M54" s="4"/>
    </row>
    <row r="55" spans="1:13" ht="13.5">
      <c r="A55" s="86">
        <v>48</v>
      </c>
      <c r="B55" s="87">
        <v>7118</v>
      </c>
      <c r="C55" s="87">
        <v>2014</v>
      </c>
      <c r="D55" s="87" t="s">
        <v>119</v>
      </c>
      <c r="E55" s="87" t="s">
        <v>53</v>
      </c>
      <c r="F55" s="87" t="s">
        <v>126</v>
      </c>
      <c r="G55" s="25" t="s">
        <v>127</v>
      </c>
      <c r="H55" s="88">
        <v>41898</v>
      </c>
      <c r="I55" s="88">
        <v>41899</v>
      </c>
      <c r="J55" s="85">
        <v>800</v>
      </c>
      <c r="K55" s="7" t="str">
        <f t="shared" si="0"/>
        <v>DOWNLOAD</v>
      </c>
      <c r="L55" s="7" t="str">
        <f t="shared" si="1"/>
        <v>CV</v>
      </c>
      <c r="M55" s="4"/>
    </row>
    <row r="56" spans="1:13" ht="13.5">
      <c r="A56" s="86">
        <v>49</v>
      </c>
      <c r="B56" s="87">
        <v>7119</v>
      </c>
      <c r="C56" s="87">
        <v>2014</v>
      </c>
      <c r="D56" s="87" t="s">
        <v>432</v>
      </c>
      <c r="E56" s="87" t="s">
        <v>64</v>
      </c>
      <c r="F56" s="87" t="s">
        <v>126</v>
      </c>
      <c r="G56" s="25" t="s">
        <v>127</v>
      </c>
      <c r="H56" s="88">
        <v>41898</v>
      </c>
      <c r="I56" s="88">
        <v>41899</v>
      </c>
      <c r="J56" s="85">
        <v>800</v>
      </c>
      <c r="K56" s="7" t="str">
        <f t="shared" si="0"/>
        <v>DOWNLOAD</v>
      </c>
      <c r="L56" s="7" t="str">
        <f t="shared" si="1"/>
        <v>CV</v>
      </c>
      <c r="M56" s="4"/>
    </row>
    <row r="57" spans="1:13" ht="13.5">
      <c r="A57" s="86">
        <v>50</v>
      </c>
      <c r="B57" s="87">
        <v>7120</v>
      </c>
      <c r="C57" s="87">
        <v>2014</v>
      </c>
      <c r="D57" s="87" t="s">
        <v>6</v>
      </c>
      <c r="E57" s="87" t="s">
        <v>8</v>
      </c>
      <c r="F57" s="87" t="s">
        <v>88</v>
      </c>
      <c r="G57" s="25" t="s">
        <v>127</v>
      </c>
      <c r="H57" s="88">
        <v>41926</v>
      </c>
      <c r="I57" s="88">
        <v>41927</v>
      </c>
      <c r="J57" s="85">
        <v>800</v>
      </c>
      <c r="K57" s="7" t="str">
        <f t="shared" si="0"/>
        <v>DOWNLOAD</v>
      </c>
      <c r="L57" s="7" t="str">
        <f t="shared" si="1"/>
        <v>CV</v>
      </c>
      <c r="M57" s="4"/>
    </row>
    <row r="58" spans="1:13" ht="13.5">
      <c r="A58" s="86">
        <v>51</v>
      </c>
      <c r="B58" s="87">
        <v>7121</v>
      </c>
      <c r="C58" s="87">
        <v>2014</v>
      </c>
      <c r="D58" s="87" t="s">
        <v>19</v>
      </c>
      <c r="E58" s="87" t="s">
        <v>433</v>
      </c>
      <c r="F58" s="87" t="s">
        <v>88</v>
      </c>
      <c r="G58" s="25" t="s">
        <v>127</v>
      </c>
      <c r="H58" s="88">
        <v>41940</v>
      </c>
      <c r="I58" s="88">
        <v>41941</v>
      </c>
      <c r="J58" s="85">
        <v>800</v>
      </c>
      <c r="K58" s="7" t="str">
        <f t="shared" si="0"/>
        <v>DOWNLOAD</v>
      </c>
      <c r="L58" s="7" t="str">
        <f t="shared" si="1"/>
        <v>CV</v>
      </c>
      <c r="M58" s="4"/>
    </row>
    <row r="59" spans="1:13" ht="13.5">
      <c r="A59" s="86">
        <v>52</v>
      </c>
      <c r="B59" s="87">
        <v>7122</v>
      </c>
      <c r="C59" s="87">
        <v>2014</v>
      </c>
      <c r="D59" s="87" t="s">
        <v>129</v>
      </c>
      <c r="E59" s="87" t="s">
        <v>18</v>
      </c>
      <c r="F59" s="87" t="s">
        <v>126</v>
      </c>
      <c r="G59" s="25" t="s">
        <v>127</v>
      </c>
      <c r="H59" s="88">
        <v>41940</v>
      </c>
      <c r="I59" s="88">
        <v>41941</v>
      </c>
      <c r="J59" s="85">
        <v>800</v>
      </c>
      <c r="K59" s="7" t="str">
        <f t="shared" si="0"/>
        <v>DOWNLOAD</v>
      </c>
      <c r="L59" s="7" t="str">
        <f t="shared" si="1"/>
        <v>CV</v>
      </c>
      <c r="M59" s="4"/>
    </row>
    <row r="60" spans="1:13" ht="13.5">
      <c r="A60" s="86">
        <v>53</v>
      </c>
      <c r="B60" s="87">
        <v>7123</v>
      </c>
      <c r="C60" s="87">
        <v>2014</v>
      </c>
      <c r="D60" s="87" t="s">
        <v>6</v>
      </c>
      <c r="E60" s="87" t="s">
        <v>8</v>
      </c>
      <c r="F60" s="87" t="s">
        <v>88</v>
      </c>
      <c r="G60" s="25" t="s">
        <v>127</v>
      </c>
      <c r="H60" s="88">
        <v>41961</v>
      </c>
      <c r="I60" s="88">
        <v>41962</v>
      </c>
      <c r="J60" s="85">
        <v>800</v>
      </c>
      <c r="K60" s="7" t="str">
        <f t="shared" si="0"/>
        <v>DOWNLOAD</v>
      </c>
      <c r="L60" s="7" t="str">
        <f t="shared" si="1"/>
        <v>CV</v>
      </c>
      <c r="M60" s="4"/>
    </row>
    <row r="61" spans="1:13" ht="13.5">
      <c r="A61" s="86">
        <v>54</v>
      </c>
      <c r="B61" s="87">
        <v>7124</v>
      </c>
      <c r="C61" s="87">
        <v>2014</v>
      </c>
      <c r="D61" s="87" t="s">
        <v>19</v>
      </c>
      <c r="E61" s="87" t="s">
        <v>1606</v>
      </c>
      <c r="F61" s="87" t="s">
        <v>88</v>
      </c>
      <c r="G61" s="25" t="s">
        <v>127</v>
      </c>
      <c r="H61" s="88">
        <v>41983</v>
      </c>
      <c r="I61" s="88">
        <v>41984</v>
      </c>
      <c r="J61" s="85">
        <v>800</v>
      </c>
      <c r="K61" s="7" t="str">
        <f t="shared" si="0"/>
        <v>DOWNLOAD</v>
      </c>
      <c r="L61" s="7" t="str">
        <f t="shared" si="1"/>
        <v>CV</v>
      </c>
      <c r="M61" s="4"/>
    </row>
    <row r="62" spans="1:13" ht="13.5">
      <c r="A62" s="86">
        <v>55</v>
      </c>
      <c r="B62" s="87">
        <v>7125</v>
      </c>
      <c r="C62" s="87">
        <v>2014</v>
      </c>
      <c r="D62" s="87" t="s">
        <v>129</v>
      </c>
      <c r="E62" s="87" t="s">
        <v>18</v>
      </c>
      <c r="F62" s="87" t="s">
        <v>126</v>
      </c>
      <c r="G62" s="25" t="s">
        <v>127</v>
      </c>
      <c r="H62" s="88">
        <v>41989</v>
      </c>
      <c r="I62" s="88">
        <v>41990</v>
      </c>
      <c r="J62" s="85">
        <v>800</v>
      </c>
      <c r="K62" s="7" t="str">
        <f t="shared" si="0"/>
        <v>DOWNLOAD</v>
      </c>
      <c r="L62" s="7" t="str">
        <f t="shared" si="1"/>
        <v>CV</v>
      </c>
      <c r="M62" s="4"/>
    </row>
    <row r="63" spans="1:90" s="10" customFormat="1" ht="13.5">
      <c r="A63" s="86">
        <v>56</v>
      </c>
      <c r="B63" s="87">
        <v>7201</v>
      </c>
      <c r="C63" s="87">
        <v>2014</v>
      </c>
      <c r="D63" s="87" t="s">
        <v>20</v>
      </c>
      <c r="E63" s="87" t="s">
        <v>18</v>
      </c>
      <c r="F63" s="87" t="s">
        <v>88</v>
      </c>
      <c r="G63" s="25" t="s">
        <v>127</v>
      </c>
      <c r="H63" s="88">
        <v>41891</v>
      </c>
      <c r="I63" s="88">
        <v>41892</v>
      </c>
      <c r="J63" s="85">
        <v>800</v>
      </c>
      <c r="K63" s="7" t="str">
        <f t="shared" si="0"/>
        <v>DOWNLOAD</v>
      </c>
      <c r="L63" s="7" t="str">
        <f t="shared" si="1"/>
        <v>CV</v>
      </c>
      <c r="M63" s="4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ht="13.5">
      <c r="A64" s="86">
        <v>57</v>
      </c>
      <c r="B64" s="87">
        <v>7202</v>
      </c>
      <c r="C64" s="87">
        <v>2014</v>
      </c>
      <c r="D64" s="87" t="s">
        <v>130</v>
      </c>
      <c r="E64" s="87" t="s">
        <v>131</v>
      </c>
      <c r="F64" s="87" t="s">
        <v>126</v>
      </c>
      <c r="G64" s="25" t="s">
        <v>127</v>
      </c>
      <c r="H64" s="88">
        <v>41891</v>
      </c>
      <c r="I64" s="88">
        <v>41892</v>
      </c>
      <c r="J64" s="85">
        <v>800</v>
      </c>
      <c r="K64" s="7" t="str">
        <f t="shared" si="0"/>
        <v>DOWNLOAD</v>
      </c>
      <c r="L64" s="7" t="str">
        <f t="shared" si="1"/>
        <v>CV</v>
      </c>
      <c r="M64" s="4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13" ht="13.5">
      <c r="A65" s="86">
        <v>58</v>
      </c>
      <c r="B65" s="87">
        <v>7203</v>
      </c>
      <c r="C65" s="87">
        <v>2014</v>
      </c>
      <c r="D65" s="87" t="s">
        <v>132</v>
      </c>
      <c r="E65" s="87" t="s">
        <v>133</v>
      </c>
      <c r="F65" s="87" t="s">
        <v>126</v>
      </c>
      <c r="G65" s="25" t="s">
        <v>127</v>
      </c>
      <c r="H65" s="88">
        <v>41891</v>
      </c>
      <c r="I65" s="88">
        <v>41892</v>
      </c>
      <c r="J65" s="85">
        <v>800</v>
      </c>
      <c r="K65" s="7" t="str">
        <f t="shared" si="0"/>
        <v>DOWNLOAD</v>
      </c>
      <c r="L65" s="7" t="str">
        <f t="shared" si="1"/>
        <v>CV</v>
      </c>
      <c r="M65" s="4"/>
    </row>
    <row r="66" spans="1:13" ht="13.5">
      <c r="A66" s="86">
        <v>59</v>
      </c>
      <c r="B66" s="87">
        <v>7204</v>
      </c>
      <c r="C66" s="87">
        <v>2014</v>
      </c>
      <c r="D66" s="87" t="s">
        <v>134</v>
      </c>
      <c r="E66" s="87" t="s">
        <v>53</v>
      </c>
      <c r="F66" s="87" t="s">
        <v>88</v>
      </c>
      <c r="G66" s="25" t="s">
        <v>127</v>
      </c>
      <c r="H66" s="88">
        <v>41905</v>
      </c>
      <c r="I66" s="88">
        <v>41906</v>
      </c>
      <c r="J66" s="85">
        <v>800</v>
      </c>
      <c r="K66" s="7" t="str">
        <f t="shared" si="0"/>
        <v>DOWNLOAD</v>
      </c>
      <c r="L66" s="7" t="str">
        <f t="shared" si="1"/>
        <v>CV</v>
      </c>
      <c r="M66" s="4"/>
    </row>
    <row r="67" spans="1:13" ht="13.5">
      <c r="A67" s="86">
        <v>60</v>
      </c>
      <c r="B67" s="87">
        <v>7205</v>
      </c>
      <c r="C67" s="87">
        <v>2014</v>
      </c>
      <c r="D67" s="87" t="s">
        <v>135</v>
      </c>
      <c r="E67" s="87" t="s">
        <v>136</v>
      </c>
      <c r="F67" s="87" t="s">
        <v>126</v>
      </c>
      <c r="G67" s="25" t="s">
        <v>127</v>
      </c>
      <c r="H67" s="88">
        <v>41905</v>
      </c>
      <c r="I67" s="88">
        <v>41906</v>
      </c>
      <c r="J67" s="85">
        <v>800</v>
      </c>
      <c r="K67" s="7" t="str">
        <f t="shared" si="0"/>
        <v>DOWNLOAD</v>
      </c>
      <c r="L67" s="7" t="str">
        <f t="shared" si="1"/>
        <v>CV</v>
      </c>
      <c r="M67" s="4"/>
    </row>
    <row r="68" spans="1:13" ht="13.5">
      <c r="A68" s="86">
        <v>61</v>
      </c>
      <c r="B68" s="87">
        <v>7206</v>
      </c>
      <c r="C68" s="87">
        <v>2014</v>
      </c>
      <c r="D68" s="87" t="s">
        <v>137</v>
      </c>
      <c r="E68" s="87" t="s">
        <v>1607</v>
      </c>
      <c r="F68" s="87" t="s">
        <v>126</v>
      </c>
      <c r="G68" s="25" t="s">
        <v>127</v>
      </c>
      <c r="H68" s="88">
        <v>41905</v>
      </c>
      <c r="I68" s="88">
        <v>41906</v>
      </c>
      <c r="J68" s="85">
        <v>800</v>
      </c>
      <c r="K68" s="7" t="str">
        <f aca="true" t="shared" si="2" ref="K68:K86">HYPERLINK(CONCATENATE("http://trasparenza.cefpas.it/wp-content/uploads/2014/LETTERE_DOCENTI/2014/luglio/",B68,"_",D68,"_",LEFT(E68,1),".pdf"),"DOWNLOAD")</f>
        <v>DOWNLOAD</v>
      </c>
      <c r="L68" s="7" t="str">
        <f aca="true" t="shared" si="3" ref="L68:L86">HYPERLINK(CONCATENATE("http://trasparenza.cefpas.it/wp-content/uploads/2015/CV_DOCENTI/",D68,"_",E68,"_","CV",".pdf"),"CV")</f>
        <v>CV</v>
      </c>
      <c r="M68" s="4"/>
    </row>
    <row r="69" spans="1:13" ht="13.5">
      <c r="A69" s="86">
        <v>62</v>
      </c>
      <c r="B69" s="87">
        <v>7213</v>
      </c>
      <c r="C69" s="87">
        <v>2014</v>
      </c>
      <c r="D69" s="87" t="s">
        <v>20</v>
      </c>
      <c r="E69" s="87" t="s">
        <v>18</v>
      </c>
      <c r="F69" s="87" t="s">
        <v>88</v>
      </c>
      <c r="G69" s="25" t="s">
        <v>127</v>
      </c>
      <c r="H69" s="88">
        <v>41919</v>
      </c>
      <c r="I69" s="88">
        <v>41920</v>
      </c>
      <c r="J69" s="85">
        <v>800</v>
      </c>
      <c r="K69" s="7" t="str">
        <f t="shared" si="2"/>
        <v>DOWNLOAD</v>
      </c>
      <c r="L69" s="7" t="str">
        <f t="shared" si="3"/>
        <v>CV</v>
      </c>
      <c r="M69" s="4"/>
    </row>
    <row r="70" spans="1:13" ht="13.5">
      <c r="A70" s="86">
        <v>63</v>
      </c>
      <c r="B70" s="87">
        <v>7214</v>
      </c>
      <c r="C70" s="87">
        <v>2014</v>
      </c>
      <c r="D70" s="87" t="s">
        <v>130</v>
      </c>
      <c r="E70" s="87" t="s">
        <v>131</v>
      </c>
      <c r="F70" s="87" t="s">
        <v>126</v>
      </c>
      <c r="G70" s="25" t="s">
        <v>127</v>
      </c>
      <c r="H70" s="88">
        <v>41940</v>
      </c>
      <c r="I70" s="88">
        <v>41941</v>
      </c>
      <c r="J70" s="85">
        <v>800</v>
      </c>
      <c r="K70" s="7" t="str">
        <f t="shared" si="2"/>
        <v>DOWNLOAD</v>
      </c>
      <c r="L70" s="7" t="str">
        <f t="shared" si="3"/>
        <v>CV</v>
      </c>
      <c r="M70" s="4"/>
    </row>
    <row r="71" spans="1:13" ht="13.5">
      <c r="A71" s="86">
        <v>64</v>
      </c>
      <c r="B71" s="87">
        <v>7217</v>
      </c>
      <c r="C71" s="87">
        <v>2014</v>
      </c>
      <c r="D71" s="87" t="s">
        <v>135</v>
      </c>
      <c r="E71" s="87" t="s">
        <v>136</v>
      </c>
      <c r="F71" s="87" t="s">
        <v>126</v>
      </c>
      <c r="G71" s="25" t="s">
        <v>127</v>
      </c>
      <c r="H71" s="88">
        <v>41940</v>
      </c>
      <c r="I71" s="88">
        <v>41941</v>
      </c>
      <c r="J71" s="85">
        <v>800</v>
      </c>
      <c r="K71" s="7" t="str">
        <f t="shared" si="2"/>
        <v>DOWNLOAD</v>
      </c>
      <c r="L71" s="7" t="str">
        <f t="shared" si="3"/>
        <v>CV</v>
      </c>
      <c r="M71" s="4"/>
    </row>
    <row r="72" spans="1:13" ht="13.5">
      <c r="A72" s="86">
        <v>65</v>
      </c>
      <c r="B72" s="87">
        <v>7218</v>
      </c>
      <c r="C72" s="87">
        <v>2014</v>
      </c>
      <c r="D72" s="87" t="s">
        <v>20</v>
      </c>
      <c r="E72" s="87" t="s">
        <v>18</v>
      </c>
      <c r="F72" s="87" t="s">
        <v>88</v>
      </c>
      <c r="G72" s="25" t="s">
        <v>127</v>
      </c>
      <c r="H72" s="88">
        <v>41947</v>
      </c>
      <c r="I72" s="88">
        <v>41948</v>
      </c>
      <c r="J72" s="85">
        <v>800</v>
      </c>
      <c r="K72" s="7" t="str">
        <f t="shared" si="2"/>
        <v>DOWNLOAD</v>
      </c>
      <c r="L72" s="7" t="str">
        <f t="shared" si="3"/>
        <v>CV</v>
      </c>
      <c r="M72" s="4"/>
    </row>
    <row r="73" spans="1:13" ht="13.5">
      <c r="A73" s="86">
        <v>66</v>
      </c>
      <c r="B73" s="87">
        <v>7220</v>
      </c>
      <c r="C73" s="87">
        <v>2014</v>
      </c>
      <c r="D73" s="87" t="s">
        <v>135</v>
      </c>
      <c r="E73" s="87" t="s">
        <v>136</v>
      </c>
      <c r="F73" s="87" t="s">
        <v>126</v>
      </c>
      <c r="G73" s="25" t="s">
        <v>127</v>
      </c>
      <c r="H73" s="88">
        <v>41947</v>
      </c>
      <c r="I73" s="88">
        <v>41948</v>
      </c>
      <c r="J73" s="85">
        <v>800</v>
      </c>
      <c r="K73" s="7" t="str">
        <f t="shared" si="2"/>
        <v>DOWNLOAD</v>
      </c>
      <c r="L73" s="7" t="str">
        <f t="shared" si="3"/>
        <v>CV</v>
      </c>
      <c r="M73" s="4"/>
    </row>
    <row r="74" spans="1:13" ht="13.5">
      <c r="A74" s="86">
        <v>67</v>
      </c>
      <c r="B74" s="87">
        <v>7221</v>
      </c>
      <c r="C74" s="87">
        <v>2014</v>
      </c>
      <c r="D74" s="87" t="s">
        <v>134</v>
      </c>
      <c r="E74" s="87" t="s">
        <v>53</v>
      </c>
      <c r="F74" s="87" t="s">
        <v>88</v>
      </c>
      <c r="G74" s="25" t="s">
        <v>127</v>
      </c>
      <c r="H74" s="88">
        <v>41968</v>
      </c>
      <c r="I74" s="88">
        <v>41969</v>
      </c>
      <c r="J74" s="85">
        <v>800</v>
      </c>
      <c r="K74" s="7" t="str">
        <f t="shared" si="2"/>
        <v>DOWNLOAD</v>
      </c>
      <c r="L74" s="7" t="str">
        <f t="shared" si="3"/>
        <v>CV</v>
      </c>
      <c r="M74" s="4"/>
    </row>
    <row r="75" spans="1:13" ht="13.5">
      <c r="A75" s="86">
        <v>68</v>
      </c>
      <c r="B75" s="87">
        <v>7222</v>
      </c>
      <c r="C75" s="87">
        <v>2014</v>
      </c>
      <c r="D75" s="87" t="s">
        <v>135</v>
      </c>
      <c r="E75" s="87" t="s">
        <v>136</v>
      </c>
      <c r="F75" s="87" t="s">
        <v>138</v>
      </c>
      <c r="G75" s="25" t="s">
        <v>127</v>
      </c>
      <c r="H75" s="88">
        <v>41968</v>
      </c>
      <c r="I75" s="88">
        <v>41969</v>
      </c>
      <c r="J75" s="85">
        <v>800</v>
      </c>
      <c r="K75" s="7" t="str">
        <f t="shared" si="2"/>
        <v>DOWNLOAD</v>
      </c>
      <c r="L75" s="7" t="str">
        <f t="shared" si="3"/>
        <v>CV</v>
      </c>
      <c r="M75" s="4"/>
    </row>
    <row r="76" spans="1:13" ht="13.5">
      <c r="A76" s="86">
        <v>69</v>
      </c>
      <c r="B76" s="87">
        <v>7223</v>
      </c>
      <c r="C76" s="87">
        <v>2014</v>
      </c>
      <c r="D76" s="87" t="s">
        <v>20</v>
      </c>
      <c r="E76" s="87" t="s">
        <v>18</v>
      </c>
      <c r="F76" s="87" t="s">
        <v>88</v>
      </c>
      <c r="G76" s="25" t="s">
        <v>127</v>
      </c>
      <c r="H76" s="88">
        <v>41989</v>
      </c>
      <c r="I76" s="88">
        <v>41990</v>
      </c>
      <c r="J76" s="85">
        <v>800</v>
      </c>
      <c r="K76" s="7" t="str">
        <f t="shared" si="2"/>
        <v>DOWNLOAD</v>
      </c>
      <c r="L76" s="7" t="str">
        <f t="shared" si="3"/>
        <v>CV</v>
      </c>
      <c r="M76" s="4"/>
    </row>
    <row r="77" spans="1:13" ht="13.5">
      <c r="A77" s="86">
        <v>70</v>
      </c>
      <c r="B77" s="87">
        <v>7311</v>
      </c>
      <c r="C77" s="87">
        <v>2014</v>
      </c>
      <c r="D77" s="87" t="s">
        <v>139</v>
      </c>
      <c r="E77" s="87" t="s">
        <v>100</v>
      </c>
      <c r="F77" s="87" t="s">
        <v>26</v>
      </c>
      <c r="G77" s="25" t="s">
        <v>140</v>
      </c>
      <c r="H77" s="88">
        <v>41906</v>
      </c>
      <c r="I77" s="88">
        <v>41908</v>
      </c>
      <c r="J77" s="85">
        <v>200</v>
      </c>
      <c r="K77" s="7" t="str">
        <f t="shared" si="2"/>
        <v>DOWNLOAD</v>
      </c>
      <c r="L77" s="7" t="str">
        <f t="shared" si="3"/>
        <v>CV</v>
      </c>
      <c r="M77" s="4"/>
    </row>
    <row r="78" spans="1:13" ht="13.5">
      <c r="A78" s="86">
        <v>71</v>
      </c>
      <c r="B78" s="87">
        <v>7312</v>
      </c>
      <c r="C78" s="87">
        <v>2014</v>
      </c>
      <c r="D78" s="87" t="s">
        <v>141</v>
      </c>
      <c r="E78" s="87" t="s">
        <v>142</v>
      </c>
      <c r="F78" s="87" t="s">
        <v>143</v>
      </c>
      <c r="G78" s="25" t="s">
        <v>144</v>
      </c>
      <c r="H78" s="88">
        <v>41907</v>
      </c>
      <c r="I78" s="88">
        <v>41908</v>
      </c>
      <c r="J78" s="85">
        <v>875</v>
      </c>
      <c r="K78" s="7" t="str">
        <f t="shared" si="2"/>
        <v>DOWNLOAD</v>
      </c>
      <c r="L78" s="7" t="str">
        <f t="shared" si="3"/>
        <v>CV</v>
      </c>
      <c r="M78" s="4"/>
    </row>
    <row r="79" spans="1:13" ht="13.5">
      <c r="A79" s="86">
        <v>72</v>
      </c>
      <c r="B79" s="87">
        <v>7313</v>
      </c>
      <c r="C79" s="87">
        <v>2014</v>
      </c>
      <c r="D79" s="87" t="s">
        <v>145</v>
      </c>
      <c r="E79" s="87" t="s">
        <v>434</v>
      </c>
      <c r="F79" s="87" t="s">
        <v>143</v>
      </c>
      <c r="G79" s="25" t="s">
        <v>144</v>
      </c>
      <c r="H79" s="88">
        <v>41907</v>
      </c>
      <c r="I79" s="88">
        <v>41908</v>
      </c>
      <c r="J79" s="85">
        <v>875</v>
      </c>
      <c r="K79" s="7" t="str">
        <f t="shared" si="2"/>
        <v>DOWNLOAD</v>
      </c>
      <c r="L79" s="7" t="str">
        <f t="shared" si="3"/>
        <v>CV</v>
      </c>
      <c r="M79" s="4"/>
    </row>
    <row r="80" spans="1:13" ht="13.5">
      <c r="A80" s="86">
        <v>73</v>
      </c>
      <c r="B80" s="87">
        <v>7446</v>
      </c>
      <c r="C80" s="87">
        <v>2014</v>
      </c>
      <c r="D80" s="87" t="s">
        <v>135</v>
      </c>
      <c r="E80" s="87" t="s">
        <v>136</v>
      </c>
      <c r="F80" s="87" t="s">
        <v>146</v>
      </c>
      <c r="G80" s="25" t="s">
        <v>127</v>
      </c>
      <c r="H80" s="88">
        <v>41892</v>
      </c>
      <c r="I80" s="88">
        <v>41892</v>
      </c>
      <c r="J80" s="85">
        <v>200</v>
      </c>
      <c r="K80" s="7" t="str">
        <f t="shared" si="2"/>
        <v>DOWNLOAD</v>
      </c>
      <c r="L80" s="7" t="str">
        <f t="shared" si="3"/>
        <v>CV</v>
      </c>
      <c r="M80" s="4"/>
    </row>
    <row r="81" spans="1:13" ht="13.5">
      <c r="A81" s="86">
        <v>74</v>
      </c>
      <c r="B81" s="87">
        <v>7447</v>
      </c>
      <c r="C81" s="87">
        <v>2014</v>
      </c>
      <c r="D81" s="87" t="s">
        <v>147</v>
      </c>
      <c r="E81" s="87" t="s">
        <v>21</v>
      </c>
      <c r="F81" s="87" t="s">
        <v>126</v>
      </c>
      <c r="G81" s="25" t="s">
        <v>127</v>
      </c>
      <c r="H81" s="88">
        <v>41919</v>
      </c>
      <c r="I81" s="88">
        <v>41920</v>
      </c>
      <c r="J81" s="85">
        <v>800</v>
      </c>
      <c r="K81" s="7" t="str">
        <f t="shared" si="2"/>
        <v>DOWNLOAD</v>
      </c>
      <c r="L81" s="7" t="str">
        <f t="shared" si="3"/>
        <v>CV</v>
      </c>
      <c r="M81" s="4"/>
    </row>
    <row r="82" spans="1:13" ht="13.5">
      <c r="A82" s="86">
        <v>75</v>
      </c>
      <c r="B82" s="87">
        <v>7448</v>
      </c>
      <c r="C82" s="87">
        <v>2014</v>
      </c>
      <c r="D82" s="87" t="s">
        <v>148</v>
      </c>
      <c r="E82" s="87" t="s">
        <v>149</v>
      </c>
      <c r="F82" s="87" t="s">
        <v>138</v>
      </c>
      <c r="G82" s="25" t="s">
        <v>127</v>
      </c>
      <c r="H82" s="88">
        <v>41919</v>
      </c>
      <c r="I82" s="88">
        <v>41920</v>
      </c>
      <c r="J82" s="85">
        <v>400</v>
      </c>
      <c r="K82" s="7" t="str">
        <f t="shared" si="2"/>
        <v>DOWNLOAD</v>
      </c>
      <c r="L82" s="7" t="str">
        <f t="shared" si="3"/>
        <v>CV</v>
      </c>
      <c r="M82" s="4"/>
    </row>
    <row r="83" spans="1:13" ht="13.5">
      <c r="A83" s="86">
        <v>76</v>
      </c>
      <c r="B83" s="87">
        <v>7449</v>
      </c>
      <c r="C83" s="87">
        <v>2014</v>
      </c>
      <c r="D83" s="87" t="s">
        <v>16</v>
      </c>
      <c r="E83" s="87" t="s">
        <v>17</v>
      </c>
      <c r="F83" s="87" t="s">
        <v>126</v>
      </c>
      <c r="G83" s="25" t="s">
        <v>127</v>
      </c>
      <c r="H83" s="88">
        <v>41968</v>
      </c>
      <c r="I83" s="88">
        <v>41969</v>
      </c>
      <c r="J83" s="85">
        <v>800</v>
      </c>
      <c r="K83" s="7" t="str">
        <f t="shared" si="2"/>
        <v>DOWNLOAD</v>
      </c>
      <c r="L83" s="7" t="str">
        <f t="shared" si="3"/>
        <v>CV</v>
      </c>
      <c r="M83" s="4"/>
    </row>
    <row r="84" spans="1:13" ht="13.5">
      <c r="A84" s="86">
        <v>77</v>
      </c>
      <c r="B84" s="87">
        <v>7450</v>
      </c>
      <c r="C84" s="87">
        <v>2014</v>
      </c>
      <c r="D84" s="87" t="s">
        <v>150</v>
      </c>
      <c r="E84" s="87" t="s">
        <v>151</v>
      </c>
      <c r="F84" s="87" t="s">
        <v>126</v>
      </c>
      <c r="G84" s="25" t="s">
        <v>127</v>
      </c>
      <c r="H84" s="88">
        <v>41989</v>
      </c>
      <c r="I84" s="88">
        <v>41990</v>
      </c>
      <c r="J84" s="85">
        <v>800</v>
      </c>
      <c r="K84" s="7" t="str">
        <f t="shared" si="2"/>
        <v>DOWNLOAD</v>
      </c>
      <c r="L84" s="7" t="str">
        <f t="shared" si="3"/>
        <v>CV</v>
      </c>
      <c r="M84" s="4"/>
    </row>
    <row r="85" spans="1:13" ht="13.5">
      <c r="A85" s="86">
        <v>78</v>
      </c>
      <c r="B85" s="87">
        <v>7451</v>
      </c>
      <c r="C85" s="87">
        <v>2014</v>
      </c>
      <c r="D85" s="87" t="s">
        <v>135</v>
      </c>
      <c r="E85" s="87" t="s">
        <v>136</v>
      </c>
      <c r="F85" s="87" t="s">
        <v>138</v>
      </c>
      <c r="G85" s="25" t="s">
        <v>127</v>
      </c>
      <c r="H85" s="88">
        <v>41989</v>
      </c>
      <c r="I85" s="88">
        <v>41990</v>
      </c>
      <c r="J85" s="85">
        <v>400</v>
      </c>
      <c r="K85" s="7" t="str">
        <f t="shared" si="2"/>
        <v>DOWNLOAD</v>
      </c>
      <c r="L85" s="7" t="str">
        <f t="shared" si="3"/>
        <v>CV</v>
      </c>
      <c r="M85" s="4"/>
    </row>
    <row r="86" spans="1:13" ht="13.5">
      <c r="A86" s="86">
        <v>79</v>
      </c>
      <c r="B86" s="87">
        <v>7452</v>
      </c>
      <c r="C86" s="87">
        <v>2014</v>
      </c>
      <c r="D86" s="87" t="s">
        <v>152</v>
      </c>
      <c r="E86" s="87" t="s">
        <v>62</v>
      </c>
      <c r="F86" s="87" t="s">
        <v>27</v>
      </c>
      <c r="G86" s="25" t="s">
        <v>153</v>
      </c>
      <c r="H86" s="88">
        <v>41977</v>
      </c>
      <c r="I86" s="88">
        <v>41977</v>
      </c>
      <c r="J86" s="85">
        <v>700</v>
      </c>
      <c r="K86" s="7" t="str">
        <f t="shared" si="2"/>
        <v>DOWNLOAD</v>
      </c>
      <c r="L86" s="7" t="str">
        <f t="shared" si="3"/>
        <v>CV</v>
      </c>
      <c r="M86" s="4"/>
    </row>
  </sheetData>
  <sheetProtection/>
  <mergeCells count="46">
    <mergeCell ref="F30:F31"/>
    <mergeCell ref="H30:H31"/>
    <mergeCell ref="I30:I31"/>
    <mergeCell ref="J30:J31"/>
    <mergeCell ref="A30:A31"/>
    <mergeCell ref="B30:B31"/>
    <mergeCell ref="C30:C31"/>
    <mergeCell ref="D30:D31"/>
    <mergeCell ref="E30:E31"/>
    <mergeCell ref="I26:I27"/>
    <mergeCell ref="J26:J27"/>
    <mergeCell ref="A28:A29"/>
    <mergeCell ref="B28:B29"/>
    <mergeCell ref="C28:C29"/>
    <mergeCell ref="D28:D29"/>
    <mergeCell ref="E28:E29"/>
    <mergeCell ref="F28:F29"/>
    <mergeCell ref="H28:H29"/>
    <mergeCell ref="I28:I29"/>
    <mergeCell ref="J28:J29"/>
    <mergeCell ref="H16:H17"/>
    <mergeCell ref="I16:I17"/>
    <mergeCell ref="J16:J17"/>
    <mergeCell ref="A26:A27"/>
    <mergeCell ref="B26:B27"/>
    <mergeCell ref="C26:C27"/>
    <mergeCell ref="D26:D27"/>
    <mergeCell ref="E26:E27"/>
    <mergeCell ref="F26:F27"/>
    <mergeCell ref="H26:H27"/>
    <mergeCell ref="A16:A17"/>
    <mergeCell ref="B16:B17"/>
    <mergeCell ref="C16:C17"/>
    <mergeCell ref="D16:D17"/>
    <mergeCell ref="E16:E17"/>
    <mergeCell ref="F16:F17"/>
    <mergeCell ref="A1:M1"/>
    <mergeCell ref="A13:A14"/>
    <mergeCell ref="B13:B14"/>
    <mergeCell ref="C13:C14"/>
    <mergeCell ref="D13:D14"/>
    <mergeCell ref="E13:E14"/>
    <mergeCell ref="F13:F14"/>
    <mergeCell ref="H13:H14"/>
    <mergeCell ref="I13:I14"/>
    <mergeCell ref="J13:J14"/>
  </mergeCells>
  <printOptions horizontalCentered="1" verticalCentered="1"/>
  <pageMargins left="0" right="0" top="0" bottom="0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CL69"/>
  <sheetViews>
    <sheetView zoomScaleSheetLayoutView="90" workbookViewId="0" topLeftCell="A1">
      <pane ySplit="2" topLeftCell="BM37" activePane="bottomLeft" state="frozen"/>
      <selection pane="topLeft" activeCell="N10" sqref="N10"/>
      <selection pane="bottomLeft" activeCell="L2" sqref="L1:L65536"/>
    </sheetView>
  </sheetViews>
  <sheetFormatPr defaultColWidth="8.8515625" defaultRowHeight="15"/>
  <cols>
    <col min="1" max="1" width="3.28125" style="0" bestFit="1" customWidth="1"/>
    <col min="2" max="2" width="12.140625" style="0" bestFit="1" customWidth="1"/>
    <col min="3" max="3" width="6.00390625" style="0" bestFit="1" customWidth="1"/>
    <col min="4" max="4" width="11.140625" style="0" bestFit="1" customWidth="1"/>
    <col min="5" max="5" width="17.421875" style="0" bestFit="1" customWidth="1"/>
    <col min="6" max="6" width="33.28125" style="0" bestFit="1" customWidth="1"/>
    <col min="7" max="7" width="62.7109375" style="0" bestFit="1" customWidth="1"/>
    <col min="8" max="8" width="14.7109375" style="8" bestFit="1" customWidth="1"/>
    <col min="9" max="9" width="12.7109375" style="8" bestFit="1" customWidth="1"/>
    <col min="10" max="10" width="14.7109375" style="0" bestFit="1" customWidth="1"/>
    <col min="11" max="11" width="17.28125" style="8" bestFit="1" customWidth="1"/>
    <col min="12" max="12" width="3.28125" style="8" bestFit="1" customWidth="1"/>
    <col min="13" max="13" width="11.28125" style="0" customWidth="1"/>
  </cols>
  <sheetData>
    <row r="1" spans="1:13" ht="19.5">
      <c r="A1" s="121" t="s">
        <v>154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39" customHeight="1">
      <c r="A2" s="12" t="s">
        <v>5</v>
      </c>
      <c r="B2" s="12" t="s">
        <v>2</v>
      </c>
      <c r="C2" s="12" t="s">
        <v>3</v>
      </c>
      <c r="D2" s="12" t="s">
        <v>0</v>
      </c>
      <c r="E2" s="12" t="s">
        <v>1</v>
      </c>
      <c r="F2" s="11" t="s">
        <v>35</v>
      </c>
      <c r="G2" s="12" t="s">
        <v>4</v>
      </c>
      <c r="H2" s="12" t="s">
        <v>65</v>
      </c>
      <c r="I2" s="12" t="s">
        <v>66</v>
      </c>
      <c r="J2" s="11" t="s">
        <v>33</v>
      </c>
      <c r="K2" s="11" t="s">
        <v>34</v>
      </c>
      <c r="L2" s="11" t="s">
        <v>1605</v>
      </c>
      <c r="M2" s="11" t="s">
        <v>43</v>
      </c>
    </row>
    <row r="3" spans="1:13" ht="13.5">
      <c r="A3" s="86">
        <v>1</v>
      </c>
      <c r="B3" s="15">
        <v>7800</v>
      </c>
      <c r="C3" s="15">
        <v>2014</v>
      </c>
      <c r="D3" s="15" t="s">
        <v>155</v>
      </c>
      <c r="E3" s="15" t="s">
        <v>17</v>
      </c>
      <c r="F3" s="16" t="s">
        <v>156</v>
      </c>
      <c r="G3" s="16" t="s">
        <v>157</v>
      </c>
      <c r="H3" s="27">
        <v>41897</v>
      </c>
      <c r="I3" s="27">
        <v>41898</v>
      </c>
      <c r="J3" s="17">
        <v>1400</v>
      </c>
      <c r="K3" s="7" t="str">
        <f>HYPERLINK(CONCATENATE("http://trasparenza.cefpas.it/wp-content/uploads/2014/LETTERE_DOCENTI/2014/agosto/",B3,"_",D3,"_",LEFT(E3,1),".pdf"),"DOWNLOAD")</f>
        <v>DOWNLOAD</v>
      </c>
      <c r="L3" s="7" t="str">
        <f>HYPERLINK(CONCATENATE("http://trasparenza.cefpas.it/wp-content/uploads/2015/CV_DOCENTI/",D3,"_",E3,"_","CV",".pdf"),"CV")</f>
        <v>CV</v>
      </c>
      <c r="M3" s="4"/>
    </row>
    <row r="4" spans="1:13" s="3" customFormat="1" ht="13.5">
      <c r="A4" s="89">
        <v>2</v>
      </c>
      <c r="B4" s="18">
        <v>7801</v>
      </c>
      <c r="C4" s="18">
        <v>2014</v>
      </c>
      <c r="D4" s="18" t="s">
        <v>28</v>
      </c>
      <c r="E4" s="18" t="s">
        <v>29</v>
      </c>
      <c r="F4" s="19" t="s">
        <v>158</v>
      </c>
      <c r="G4" s="19" t="s">
        <v>159</v>
      </c>
      <c r="H4" s="28">
        <v>41906</v>
      </c>
      <c r="I4" s="28">
        <v>41906</v>
      </c>
      <c r="J4" s="20">
        <v>400</v>
      </c>
      <c r="K4" s="7" t="str">
        <f aca="true" t="shared" si="0" ref="K4:K67">HYPERLINK(CONCATENATE("http://trasparenza.cefpas.it/wp-content/uploads/2014/LETTERE_DOCENTI/2014/agosto/",B4,"_",D4,"_",LEFT(E4,1),".pdf"),"DOWNLOAD")</f>
        <v>DOWNLOAD</v>
      </c>
      <c r="L4" s="7" t="str">
        <f aca="true" t="shared" si="1" ref="L4:L67">HYPERLINK(CONCATENATE("http://trasparenza.cefpas.it/wp-content/uploads/2015/CV_DOCENTI/",D4,"_",E4,"_","CV",".pdf"),"CV")</f>
        <v>CV</v>
      </c>
      <c r="M4" s="5"/>
    </row>
    <row r="5" spans="1:13" s="3" customFormat="1" ht="27.75">
      <c r="A5" s="89">
        <v>3</v>
      </c>
      <c r="B5" s="18">
        <v>7825</v>
      </c>
      <c r="C5" s="18">
        <v>2014</v>
      </c>
      <c r="D5" s="18" t="s">
        <v>54</v>
      </c>
      <c r="E5" s="18" t="s">
        <v>7</v>
      </c>
      <c r="F5" s="19" t="s">
        <v>160</v>
      </c>
      <c r="G5" s="19" t="s">
        <v>161</v>
      </c>
      <c r="H5" s="28">
        <v>41730</v>
      </c>
      <c r="I5" s="28">
        <v>41912</v>
      </c>
      <c r="J5" s="20">
        <v>1200</v>
      </c>
      <c r="K5" s="7" t="str">
        <f t="shared" si="0"/>
        <v>DOWNLOAD</v>
      </c>
      <c r="L5" s="7" t="str">
        <f t="shared" si="1"/>
        <v>CV</v>
      </c>
      <c r="M5" s="5"/>
    </row>
    <row r="6" spans="1:13" s="6" customFormat="1" ht="13.5">
      <c r="A6" s="89">
        <v>4</v>
      </c>
      <c r="B6" s="18">
        <v>7830</v>
      </c>
      <c r="C6" s="18">
        <v>2014</v>
      </c>
      <c r="D6" s="18" t="s">
        <v>69</v>
      </c>
      <c r="E6" s="18" t="s">
        <v>44</v>
      </c>
      <c r="F6" s="19" t="s">
        <v>162</v>
      </c>
      <c r="G6" s="19" t="s">
        <v>70</v>
      </c>
      <c r="H6" s="28">
        <v>41891</v>
      </c>
      <c r="I6" s="28">
        <v>41891</v>
      </c>
      <c r="J6" s="20">
        <v>200</v>
      </c>
      <c r="K6" s="7" t="str">
        <f t="shared" si="0"/>
        <v>DOWNLOAD</v>
      </c>
      <c r="L6" s="7" t="str">
        <f t="shared" si="1"/>
        <v>CV</v>
      </c>
      <c r="M6" s="5"/>
    </row>
    <row r="7" spans="1:13" s="3" customFormat="1" ht="13.5">
      <c r="A7" s="89">
        <v>5</v>
      </c>
      <c r="B7" s="18">
        <v>7831</v>
      </c>
      <c r="C7" s="18">
        <v>2014</v>
      </c>
      <c r="D7" s="18" t="s">
        <v>163</v>
      </c>
      <c r="E7" s="18" t="s">
        <v>164</v>
      </c>
      <c r="F7" s="19" t="s">
        <v>162</v>
      </c>
      <c r="G7" s="19" t="s">
        <v>70</v>
      </c>
      <c r="H7" s="28">
        <v>41891</v>
      </c>
      <c r="I7" s="28">
        <v>41891</v>
      </c>
      <c r="J7" s="20">
        <v>200</v>
      </c>
      <c r="K7" s="7" t="str">
        <f t="shared" si="0"/>
        <v>DOWNLOAD</v>
      </c>
      <c r="L7" s="7" t="str">
        <f t="shared" si="1"/>
        <v>CV</v>
      </c>
      <c r="M7" s="5"/>
    </row>
    <row r="8" spans="1:13" s="3" customFormat="1" ht="13.5">
      <c r="A8" s="89">
        <v>6</v>
      </c>
      <c r="B8" s="18">
        <v>7832</v>
      </c>
      <c r="C8" s="18">
        <v>2014</v>
      </c>
      <c r="D8" s="18" t="s">
        <v>165</v>
      </c>
      <c r="E8" s="18" t="s">
        <v>164</v>
      </c>
      <c r="F8" s="19" t="s">
        <v>162</v>
      </c>
      <c r="G8" s="19" t="s">
        <v>70</v>
      </c>
      <c r="H8" s="28">
        <v>41891</v>
      </c>
      <c r="I8" s="28">
        <v>41891</v>
      </c>
      <c r="J8" s="20">
        <v>200</v>
      </c>
      <c r="K8" s="7" t="str">
        <f t="shared" si="0"/>
        <v>DOWNLOAD</v>
      </c>
      <c r="L8" s="7" t="str">
        <f t="shared" si="1"/>
        <v>CV</v>
      </c>
      <c r="M8" s="26"/>
    </row>
    <row r="9" spans="1:13" s="3" customFormat="1" ht="13.5">
      <c r="A9" s="89">
        <v>7</v>
      </c>
      <c r="B9" s="18">
        <v>7833</v>
      </c>
      <c r="C9" s="18">
        <v>2014</v>
      </c>
      <c r="D9" s="18" t="s">
        <v>6</v>
      </c>
      <c r="E9" s="18" t="s">
        <v>8</v>
      </c>
      <c r="F9" s="19" t="s">
        <v>166</v>
      </c>
      <c r="G9" s="19" t="s">
        <v>70</v>
      </c>
      <c r="H9" s="28">
        <v>41891</v>
      </c>
      <c r="I9" s="28">
        <v>41891</v>
      </c>
      <c r="J9" s="20">
        <v>400</v>
      </c>
      <c r="K9" s="7" t="str">
        <f t="shared" si="0"/>
        <v>DOWNLOAD</v>
      </c>
      <c r="L9" s="7" t="str">
        <f t="shared" si="1"/>
        <v>CV</v>
      </c>
      <c r="M9" s="26"/>
    </row>
    <row r="10" spans="1:13" s="3" customFormat="1" ht="13.5">
      <c r="A10" s="89">
        <v>8</v>
      </c>
      <c r="B10" s="18">
        <v>7834</v>
      </c>
      <c r="C10" s="18">
        <v>2014</v>
      </c>
      <c r="D10" s="18" t="s">
        <v>167</v>
      </c>
      <c r="E10" s="18" t="s">
        <v>168</v>
      </c>
      <c r="F10" s="19" t="s">
        <v>162</v>
      </c>
      <c r="G10" s="19" t="s">
        <v>70</v>
      </c>
      <c r="H10" s="28">
        <v>41893</v>
      </c>
      <c r="I10" s="28">
        <v>41893</v>
      </c>
      <c r="J10" s="20">
        <v>200</v>
      </c>
      <c r="K10" s="7" t="str">
        <f t="shared" si="0"/>
        <v>DOWNLOAD</v>
      </c>
      <c r="L10" s="7" t="str">
        <f t="shared" si="1"/>
        <v>CV</v>
      </c>
      <c r="M10" s="26"/>
    </row>
    <row r="11" spans="1:13" s="3" customFormat="1" ht="13.5">
      <c r="A11" s="89">
        <v>9</v>
      </c>
      <c r="B11" s="18">
        <v>7835</v>
      </c>
      <c r="C11" s="18">
        <v>2014</v>
      </c>
      <c r="D11" s="18" t="s">
        <v>91</v>
      </c>
      <c r="E11" s="18" t="s">
        <v>48</v>
      </c>
      <c r="F11" s="19" t="s">
        <v>162</v>
      </c>
      <c r="G11" s="19" t="s">
        <v>70</v>
      </c>
      <c r="H11" s="28">
        <v>41893</v>
      </c>
      <c r="I11" s="28">
        <v>41893</v>
      </c>
      <c r="J11" s="20">
        <v>200</v>
      </c>
      <c r="K11" s="7" t="str">
        <f t="shared" si="0"/>
        <v>DOWNLOAD</v>
      </c>
      <c r="L11" s="7" t="str">
        <f t="shared" si="1"/>
        <v>CV</v>
      </c>
      <c r="M11" s="26"/>
    </row>
    <row r="12" spans="1:13" s="3" customFormat="1" ht="13.5">
      <c r="A12" s="89">
        <v>10</v>
      </c>
      <c r="B12" s="18">
        <v>7836</v>
      </c>
      <c r="C12" s="18">
        <v>2014</v>
      </c>
      <c r="D12" s="18" t="s">
        <v>169</v>
      </c>
      <c r="E12" s="18" t="s">
        <v>8</v>
      </c>
      <c r="F12" s="19" t="s">
        <v>166</v>
      </c>
      <c r="G12" s="19" t="s">
        <v>70</v>
      </c>
      <c r="H12" s="28">
        <v>41893</v>
      </c>
      <c r="I12" s="28">
        <v>41893</v>
      </c>
      <c r="J12" s="20">
        <v>400</v>
      </c>
      <c r="K12" s="7" t="str">
        <f t="shared" si="0"/>
        <v>DOWNLOAD</v>
      </c>
      <c r="L12" s="7" t="str">
        <f t="shared" si="1"/>
        <v>CV</v>
      </c>
      <c r="M12" s="26"/>
    </row>
    <row r="13" spans="1:13" s="3" customFormat="1" ht="13.5">
      <c r="A13" s="89">
        <v>11</v>
      </c>
      <c r="B13" s="18">
        <v>7837</v>
      </c>
      <c r="C13" s="18">
        <v>2014</v>
      </c>
      <c r="D13" s="18" t="s">
        <v>170</v>
      </c>
      <c r="E13" s="18" t="s">
        <v>18</v>
      </c>
      <c r="F13" s="19" t="s">
        <v>162</v>
      </c>
      <c r="G13" s="19" t="s">
        <v>70</v>
      </c>
      <c r="H13" s="28">
        <v>41893</v>
      </c>
      <c r="I13" s="28">
        <v>41893</v>
      </c>
      <c r="J13" s="20">
        <v>200</v>
      </c>
      <c r="K13" s="7" t="str">
        <f t="shared" si="0"/>
        <v>DOWNLOAD</v>
      </c>
      <c r="L13" s="7" t="str">
        <f t="shared" si="1"/>
        <v>CV</v>
      </c>
      <c r="M13" s="5"/>
    </row>
    <row r="14" spans="1:13" s="3" customFormat="1" ht="13.5">
      <c r="A14" s="89">
        <v>12</v>
      </c>
      <c r="B14" s="18">
        <v>7838</v>
      </c>
      <c r="C14" s="18">
        <v>2014</v>
      </c>
      <c r="D14" s="18" t="s">
        <v>171</v>
      </c>
      <c r="E14" s="18" t="s">
        <v>172</v>
      </c>
      <c r="F14" s="19" t="s">
        <v>162</v>
      </c>
      <c r="G14" s="19" t="s">
        <v>70</v>
      </c>
      <c r="H14" s="28">
        <v>42262</v>
      </c>
      <c r="I14" s="28">
        <v>42262</v>
      </c>
      <c r="J14" s="20">
        <v>200</v>
      </c>
      <c r="K14" s="7" t="str">
        <f t="shared" si="0"/>
        <v>DOWNLOAD</v>
      </c>
      <c r="L14" s="7" t="str">
        <f t="shared" si="1"/>
        <v>CV</v>
      </c>
      <c r="M14" s="5"/>
    </row>
    <row r="15" spans="1:13" ht="13.5">
      <c r="A15" s="89">
        <v>13</v>
      </c>
      <c r="B15" s="18">
        <v>7839</v>
      </c>
      <c r="C15" s="18">
        <v>2014</v>
      </c>
      <c r="D15" s="18" t="s">
        <v>9</v>
      </c>
      <c r="E15" s="18" t="s">
        <v>118</v>
      </c>
      <c r="F15" s="19" t="s">
        <v>166</v>
      </c>
      <c r="G15" s="19" t="s">
        <v>70</v>
      </c>
      <c r="H15" s="28">
        <v>42262</v>
      </c>
      <c r="I15" s="28">
        <v>42262</v>
      </c>
      <c r="J15" s="20">
        <v>400</v>
      </c>
      <c r="K15" s="7" t="str">
        <f t="shared" si="0"/>
        <v>DOWNLOAD</v>
      </c>
      <c r="L15" s="7" t="str">
        <f t="shared" si="1"/>
        <v>CV</v>
      </c>
      <c r="M15" s="5"/>
    </row>
    <row r="16" spans="1:13" ht="13.5">
      <c r="A16" s="89">
        <v>14</v>
      </c>
      <c r="B16" s="18">
        <v>7882</v>
      </c>
      <c r="C16" s="18">
        <v>2014</v>
      </c>
      <c r="D16" s="18" t="s">
        <v>173</v>
      </c>
      <c r="E16" s="18" t="s">
        <v>50</v>
      </c>
      <c r="F16" s="19" t="s">
        <v>162</v>
      </c>
      <c r="G16" s="19" t="s">
        <v>70</v>
      </c>
      <c r="H16" s="28">
        <v>42262</v>
      </c>
      <c r="I16" s="28">
        <v>42262</v>
      </c>
      <c r="J16" s="20">
        <v>400</v>
      </c>
      <c r="K16" s="7" t="str">
        <f t="shared" si="0"/>
        <v>DOWNLOAD</v>
      </c>
      <c r="L16" s="7" t="str">
        <f t="shared" si="1"/>
        <v>CV</v>
      </c>
      <c r="M16" s="5"/>
    </row>
    <row r="17" spans="1:13" ht="13.5">
      <c r="A17" s="89">
        <v>15</v>
      </c>
      <c r="B17" s="18">
        <v>7883</v>
      </c>
      <c r="C17" s="18">
        <v>2014</v>
      </c>
      <c r="D17" s="18" t="s">
        <v>106</v>
      </c>
      <c r="E17" s="18" t="s">
        <v>107</v>
      </c>
      <c r="F17" s="19" t="s">
        <v>162</v>
      </c>
      <c r="G17" s="19" t="s">
        <v>70</v>
      </c>
      <c r="H17" s="28">
        <v>42262</v>
      </c>
      <c r="I17" s="28">
        <v>42262</v>
      </c>
      <c r="J17" s="20">
        <v>200</v>
      </c>
      <c r="K17" s="7" t="str">
        <f t="shared" si="0"/>
        <v>DOWNLOAD</v>
      </c>
      <c r="L17" s="7" t="str">
        <f t="shared" si="1"/>
        <v>CV</v>
      </c>
      <c r="M17" s="5"/>
    </row>
    <row r="18" spans="1:13" ht="13.5">
      <c r="A18" s="89">
        <v>16</v>
      </c>
      <c r="B18" s="18">
        <v>7884</v>
      </c>
      <c r="C18" s="18">
        <v>2014</v>
      </c>
      <c r="D18" s="18" t="s">
        <v>174</v>
      </c>
      <c r="E18" s="18" t="s">
        <v>175</v>
      </c>
      <c r="F18" s="19" t="s">
        <v>162</v>
      </c>
      <c r="G18" s="19" t="s">
        <v>70</v>
      </c>
      <c r="H18" s="28">
        <v>42263</v>
      </c>
      <c r="I18" s="28">
        <v>42263</v>
      </c>
      <c r="J18" s="20">
        <v>200</v>
      </c>
      <c r="K18" s="7" t="str">
        <f t="shared" si="0"/>
        <v>DOWNLOAD</v>
      </c>
      <c r="L18" s="7" t="str">
        <f t="shared" si="1"/>
        <v>CV</v>
      </c>
      <c r="M18" s="5"/>
    </row>
    <row r="19" spans="1:13" ht="13.5">
      <c r="A19" s="89">
        <v>17</v>
      </c>
      <c r="B19" s="18">
        <v>7885</v>
      </c>
      <c r="C19" s="18">
        <v>2014</v>
      </c>
      <c r="D19" s="18" t="s">
        <v>176</v>
      </c>
      <c r="E19" s="18" t="s">
        <v>30</v>
      </c>
      <c r="F19" s="19" t="s">
        <v>162</v>
      </c>
      <c r="G19" s="19" t="s">
        <v>70</v>
      </c>
      <c r="H19" s="28">
        <v>42263</v>
      </c>
      <c r="I19" s="28">
        <v>42263</v>
      </c>
      <c r="J19" s="20">
        <v>200</v>
      </c>
      <c r="K19" s="7" t="str">
        <f t="shared" si="0"/>
        <v>DOWNLOAD</v>
      </c>
      <c r="L19" s="7" t="str">
        <f t="shared" si="1"/>
        <v>CV</v>
      </c>
      <c r="M19" s="5"/>
    </row>
    <row r="20" spans="1:13" ht="13.5">
      <c r="A20" s="89">
        <v>18</v>
      </c>
      <c r="B20" s="18">
        <v>7886</v>
      </c>
      <c r="C20" s="18">
        <v>2014</v>
      </c>
      <c r="D20" s="18" t="s">
        <v>177</v>
      </c>
      <c r="E20" s="18" t="s">
        <v>178</v>
      </c>
      <c r="F20" s="19" t="s">
        <v>162</v>
      </c>
      <c r="G20" s="19" t="s">
        <v>70</v>
      </c>
      <c r="H20" s="28">
        <v>42263</v>
      </c>
      <c r="I20" s="28">
        <v>42263</v>
      </c>
      <c r="J20" s="20">
        <v>200</v>
      </c>
      <c r="K20" s="7" t="str">
        <f t="shared" si="0"/>
        <v>DOWNLOAD</v>
      </c>
      <c r="L20" s="7" t="str">
        <f t="shared" si="1"/>
        <v>CV</v>
      </c>
      <c r="M20" s="5"/>
    </row>
    <row r="21" spans="1:13" ht="13.5">
      <c r="A21" s="89">
        <v>19</v>
      </c>
      <c r="B21" s="18">
        <v>7887</v>
      </c>
      <c r="C21" s="18">
        <v>2014</v>
      </c>
      <c r="D21" s="18" t="s">
        <v>179</v>
      </c>
      <c r="E21" s="18" t="s">
        <v>164</v>
      </c>
      <c r="F21" s="19" t="s">
        <v>166</v>
      </c>
      <c r="G21" s="19" t="s">
        <v>70</v>
      </c>
      <c r="H21" s="28">
        <v>42263</v>
      </c>
      <c r="I21" s="28">
        <v>42263</v>
      </c>
      <c r="J21" s="20">
        <v>400</v>
      </c>
      <c r="K21" s="7" t="str">
        <f t="shared" si="0"/>
        <v>DOWNLOAD</v>
      </c>
      <c r="L21" s="7" t="str">
        <f t="shared" si="1"/>
        <v>CV</v>
      </c>
      <c r="M21" s="5"/>
    </row>
    <row r="22" spans="1:13" ht="13.5">
      <c r="A22" s="89">
        <v>20</v>
      </c>
      <c r="B22" s="18">
        <v>7888</v>
      </c>
      <c r="C22" s="18">
        <v>2014</v>
      </c>
      <c r="D22" s="18" t="s">
        <v>180</v>
      </c>
      <c r="E22" s="18" t="s">
        <v>181</v>
      </c>
      <c r="F22" s="19" t="s">
        <v>162</v>
      </c>
      <c r="G22" s="19" t="s">
        <v>70</v>
      </c>
      <c r="H22" s="28">
        <v>42264</v>
      </c>
      <c r="I22" s="28">
        <v>42264</v>
      </c>
      <c r="J22" s="20">
        <v>200</v>
      </c>
      <c r="K22" s="7" t="str">
        <f t="shared" si="0"/>
        <v>DOWNLOAD</v>
      </c>
      <c r="L22" s="7" t="str">
        <f t="shared" si="1"/>
        <v>CV</v>
      </c>
      <c r="M22" s="5"/>
    </row>
    <row r="23" spans="1:13" ht="13.5">
      <c r="A23" s="89">
        <v>21</v>
      </c>
      <c r="B23" s="18">
        <v>7889</v>
      </c>
      <c r="C23" s="18">
        <v>2014</v>
      </c>
      <c r="D23" s="18" t="s">
        <v>71</v>
      </c>
      <c r="E23" s="18" t="s">
        <v>72</v>
      </c>
      <c r="F23" s="19" t="s">
        <v>162</v>
      </c>
      <c r="G23" s="19" t="s">
        <v>70</v>
      </c>
      <c r="H23" s="28">
        <v>42264</v>
      </c>
      <c r="I23" s="28">
        <v>42264</v>
      </c>
      <c r="J23" s="20">
        <v>200</v>
      </c>
      <c r="K23" s="7" t="str">
        <f t="shared" si="0"/>
        <v>DOWNLOAD</v>
      </c>
      <c r="L23" s="7" t="str">
        <f t="shared" si="1"/>
        <v>CV</v>
      </c>
      <c r="M23" s="5"/>
    </row>
    <row r="24" spans="1:13" ht="13.5">
      <c r="A24" s="89">
        <v>22</v>
      </c>
      <c r="B24" s="18">
        <v>7890</v>
      </c>
      <c r="C24" s="18">
        <v>2014</v>
      </c>
      <c r="D24" s="18" t="s">
        <v>170</v>
      </c>
      <c r="E24" s="18" t="s">
        <v>18</v>
      </c>
      <c r="F24" s="19" t="s">
        <v>162</v>
      </c>
      <c r="G24" s="19" t="s">
        <v>70</v>
      </c>
      <c r="H24" s="28">
        <v>42264</v>
      </c>
      <c r="I24" s="28">
        <v>42264</v>
      </c>
      <c r="J24" s="20">
        <v>200</v>
      </c>
      <c r="K24" s="7" t="str">
        <f t="shared" si="0"/>
        <v>DOWNLOAD</v>
      </c>
      <c r="L24" s="7" t="str">
        <f t="shared" si="1"/>
        <v>CV</v>
      </c>
      <c r="M24" s="5"/>
    </row>
    <row r="25" spans="1:13" ht="13.5">
      <c r="A25" s="89">
        <v>23</v>
      </c>
      <c r="B25" s="18">
        <v>7891</v>
      </c>
      <c r="C25" s="18">
        <v>2014</v>
      </c>
      <c r="D25" s="18" t="s">
        <v>89</v>
      </c>
      <c r="E25" s="18" t="s">
        <v>90</v>
      </c>
      <c r="F25" s="19" t="s">
        <v>166</v>
      </c>
      <c r="G25" s="19" t="s">
        <v>70</v>
      </c>
      <c r="H25" s="28">
        <v>42264</v>
      </c>
      <c r="I25" s="28">
        <v>42264</v>
      </c>
      <c r="J25" s="20">
        <v>400</v>
      </c>
      <c r="K25" s="7" t="str">
        <f t="shared" si="0"/>
        <v>DOWNLOAD</v>
      </c>
      <c r="L25" s="7" t="str">
        <f t="shared" si="1"/>
        <v>CV</v>
      </c>
      <c r="M25" s="5"/>
    </row>
    <row r="26" spans="1:13" ht="13.5">
      <c r="A26" s="89">
        <v>24</v>
      </c>
      <c r="B26" s="18">
        <v>7892</v>
      </c>
      <c r="C26" s="18">
        <v>2014</v>
      </c>
      <c r="D26" s="18" t="s">
        <v>6</v>
      </c>
      <c r="E26" s="18" t="s">
        <v>8</v>
      </c>
      <c r="F26" s="19" t="s">
        <v>182</v>
      </c>
      <c r="G26" s="18" t="s">
        <v>127</v>
      </c>
      <c r="H26" s="28">
        <v>41905</v>
      </c>
      <c r="I26" s="28">
        <v>41906</v>
      </c>
      <c r="J26" s="20">
        <v>400</v>
      </c>
      <c r="K26" s="7" t="str">
        <f t="shared" si="0"/>
        <v>DOWNLOAD</v>
      </c>
      <c r="L26" s="7" t="str">
        <f t="shared" si="1"/>
        <v>CV</v>
      </c>
      <c r="M26" s="5"/>
    </row>
    <row r="27" spans="1:13" ht="13.5">
      <c r="A27" s="89">
        <v>25</v>
      </c>
      <c r="B27" s="18">
        <v>7893</v>
      </c>
      <c r="C27" s="18">
        <v>2014</v>
      </c>
      <c r="D27" s="18" t="s">
        <v>183</v>
      </c>
      <c r="E27" s="18" t="s">
        <v>53</v>
      </c>
      <c r="F27" s="19" t="s">
        <v>184</v>
      </c>
      <c r="G27" s="18" t="s">
        <v>127</v>
      </c>
      <c r="H27" s="28">
        <v>41905</v>
      </c>
      <c r="I27" s="28">
        <v>41906</v>
      </c>
      <c r="J27" s="20">
        <v>800</v>
      </c>
      <c r="K27" s="7" t="str">
        <f t="shared" si="0"/>
        <v>DOWNLOAD</v>
      </c>
      <c r="L27" s="7" t="str">
        <f t="shared" si="1"/>
        <v>CV</v>
      </c>
      <c r="M27" s="5"/>
    </row>
    <row r="28" spans="1:13" ht="13.5">
      <c r="A28" s="89">
        <v>26</v>
      </c>
      <c r="B28" s="18">
        <v>7919</v>
      </c>
      <c r="C28" s="18">
        <v>2014</v>
      </c>
      <c r="D28" s="18" t="s">
        <v>180</v>
      </c>
      <c r="E28" s="18" t="s">
        <v>181</v>
      </c>
      <c r="F28" s="19" t="s">
        <v>162</v>
      </c>
      <c r="G28" s="19" t="s">
        <v>70</v>
      </c>
      <c r="H28" s="28">
        <v>41900</v>
      </c>
      <c r="I28" s="28">
        <v>41900</v>
      </c>
      <c r="J28" s="20">
        <v>200</v>
      </c>
      <c r="K28" s="7" t="str">
        <f t="shared" si="0"/>
        <v>DOWNLOAD</v>
      </c>
      <c r="L28" s="7" t="str">
        <f t="shared" si="1"/>
        <v>CV</v>
      </c>
      <c r="M28" s="5"/>
    </row>
    <row r="29" spans="1:13" ht="13.5">
      <c r="A29" s="89">
        <v>27</v>
      </c>
      <c r="B29" s="18">
        <v>7921</v>
      </c>
      <c r="C29" s="18">
        <v>2014</v>
      </c>
      <c r="D29" s="18" t="s">
        <v>185</v>
      </c>
      <c r="E29" s="18" t="s">
        <v>186</v>
      </c>
      <c r="F29" s="19" t="s">
        <v>162</v>
      </c>
      <c r="G29" s="19" t="s">
        <v>70</v>
      </c>
      <c r="H29" s="28">
        <v>41900</v>
      </c>
      <c r="I29" s="28">
        <v>41900</v>
      </c>
      <c r="J29" s="20">
        <v>200</v>
      </c>
      <c r="K29" s="7" t="str">
        <f t="shared" si="0"/>
        <v>DOWNLOAD</v>
      </c>
      <c r="L29" s="7" t="str">
        <f t="shared" si="1"/>
        <v>CV</v>
      </c>
      <c r="M29" s="5"/>
    </row>
    <row r="30" spans="1:13" ht="13.5">
      <c r="A30" s="89">
        <v>28</v>
      </c>
      <c r="B30" s="18">
        <v>7922</v>
      </c>
      <c r="C30" s="18">
        <v>2014</v>
      </c>
      <c r="D30" s="18" t="s">
        <v>187</v>
      </c>
      <c r="E30" s="18" t="s">
        <v>10</v>
      </c>
      <c r="F30" s="19" t="s">
        <v>166</v>
      </c>
      <c r="G30" s="19" t="s">
        <v>70</v>
      </c>
      <c r="H30" s="28">
        <v>41900</v>
      </c>
      <c r="I30" s="28">
        <v>41900</v>
      </c>
      <c r="J30" s="20">
        <v>400</v>
      </c>
      <c r="K30" s="7" t="str">
        <f t="shared" si="0"/>
        <v>DOWNLOAD</v>
      </c>
      <c r="L30" s="7" t="str">
        <f t="shared" si="1"/>
        <v>CV</v>
      </c>
      <c r="M30" s="5"/>
    </row>
    <row r="31" spans="1:13" ht="13.5">
      <c r="A31" s="89">
        <v>29</v>
      </c>
      <c r="B31" s="18">
        <v>7923</v>
      </c>
      <c r="C31" s="18">
        <v>2014</v>
      </c>
      <c r="D31" s="18" t="s">
        <v>188</v>
      </c>
      <c r="E31" s="18" t="s">
        <v>53</v>
      </c>
      <c r="F31" s="19" t="s">
        <v>162</v>
      </c>
      <c r="G31" s="19" t="s">
        <v>70</v>
      </c>
      <c r="H31" s="28">
        <v>41905</v>
      </c>
      <c r="I31" s="28">
        <v>41905</v>
      </c>
      <c r="J31" s="20">
        <v>200</v>
      </c>
      <c r="K31" s="7" t="str">
        <f t="shared" si="0"/>
        <v>DOWNLOAD</v>
      </c>
      <c r="L31" s="7" t="str">
        <f t="shared" si="1"/>
        <v>CV</v>
      </c>
      <c r="M31" s="5"/>
    </row>
    <row r="32" spans="1:13" ht="13.5">
      <c r="A32" s="89">
        <v>30</v>
      </c>
      <c r="B32" s="18">
        <v>7924</v>
      </c>
      <c r="C32" s="18">
        <v>2014</v>
      </c>
      <c r="D32" s="18" t="s">
        <v>189</v>
      </c>
      <c r="E32" s="18" t="s">
        <v>13</v>
      </c>
      <c r="F32" s="19" t="s">
        <v>162</v>
      </c>
      <c r="G32" s="19" t="s">
        <v>70</v>
      </c>
      <c r="H32" s="28">
        <v>41905</v>
      </c>
      <c r="I32" s="28">
        <v>41905</v>
      </c>
      <c r="J32" s="20">
        <v>200</v>
      </c>
      <c r="K32" s="7" t="str">
        <f t="shared" si="0"/>
        <v>DOWNLOAD</v>
      </c>
      <c r="L32" s="7" t="str">
        <f t="shared" si="1"/>
        <v>CV</v>
      </c>
      <c r="M32" s="5"/>
    </row>
    <row r="33" spans="1:13" ht="13.5">
      <c r="A33" s="89">
        <v>31</v>
      </c>
      <c r="B33" s="18">
        <v>7925</v>
      </c>
      <c r="C33" s="18">
        <v>2014</v>
      </c>
      <c r="D33" s="18" t="s">
        <v>190</v>
      </c>
      <c r="E33" s="18" t="s">
        <v>435</v>
      </c>
      <c r="F33" s="19" t="s">
        <v>162</v>
      </c>
      <c r="G33" s="19" t="s">
        <v>70</v>
      </c>
      <c r="H33" s="28">
        <v>41905</v>
      </c>
      <c r="I33" s="28">
        <v>41905</v>
      </c>
      <c r="J33" s="20">
        <v>200</v>
      </c>
      <c r="K33" s="7" t="str">
        <f t="shared" si="0"/>
        <v>DOWNLOAD</v>
      </c>
      <c r="L33" s="7" t="str">
        <f t="shared" si="1"/>
        <v>CV</v>
      </c>
      <c r="M33" s="4"/>
    </row>
    <row r="34" spans="1:13" ht="13.5">
      <c r="A34" s="89">
        <v>32</v>
      </c>
      <c r="B34" s="18">
        <v>7926</v>
      </c>
      <c r="C34" s="18">
        <v>2014</v>
      </c>
      <c r="D34" s="18" t="s">
        <v>191</v>
      </c>
      <c r="E34" s="18" t="s">
        <v>192</v>
      </c>
      <c r="F34" s="19" t="s">
        <v>162</v>
      </c>
      <c r="G34" s="19" t="s">
        <v>70</v>
      </c>
      <c r="H34" s="28">
        <v>41912</v>
      </c>
      <c r="I34" s="28">
        <v>41912</v>
      </c>
      <c r="J34" s="20">
        <v>200</v>
      </c>
      <c r="K34" s="7" t="str">
        <f t="shared" si="0"/>
        <v>DOWNLOAD</v>
      </c>
      <c r="L34" s="7" t="str">
        <f t="shared" si="1"/>
        <v>CV</v>
      </c>
      <c r="M34" s="4"/>
    </row>
    <row r="35" spans="1:13" ht="13.5">
      <c r="A35" s="89">
        <v>33</v>
      </c>
      <c r="B35" s="18">
        <v>7927</v>
      </c>
      <c r="C35" s="18">
        <v>2014</v>
      </c>
      <c r="D35" s="18" t="s">
        <v>193</v>
      </c>
      <c r="E35" s="18" t="s">
        <v>164</v>
      </c>
      <c r="F35" s="19" t="s">
        <v>162</v>
      </c>
      <c r="G35" s="19" t="s">
        <v>70</v>
      </c>
      <c r="H35" s="28">
        <v>41912</v>
      </c>
      <c r="I35" s="28">
        <v>41912</v>
      </c>
      <c r="J35" s="20">
        <v>200</v>
      </c>
      <c r="K35" s="7" t="str">
        <f t="shared" si="0"/>
        <v>DOWNLOAD</v>
      </c>
      <c r="L35" s="7" t="str">
        <f t="shared" si="1"/>
        <v>CV</v>
      </c>
      <c r="M35" s="4"/>
    </row>
    <row r="36" spans="1:13" ht="13.5">
      <c r="A36" s="89">
        <v>34</v>
      </c>
      <c r="B36" s="18">
        <v>7928</v>
      </c>
      <c r="C36" s="18">
        <v>2014</v>
      </c>
      <c r="D36" s="18" t="s">
        <v>194</v>
      </c>
      <c r="E36" s="18" t="s">
        <v>195</v>
      </c>
      <c r="F36" s="19" t="s">
        <v>166</v>
      </c>
      <c r="G36" s="19" t="s">
        <v>70</v>
      </c>
      <c r="H36" s="28">
        <v>41912</v>
      </c>
      <c r="I36" s="28">
        <v>41912</v>
      </c>
      <c r="J36" s="20">
        <v>400</v>
      </c>
      <c r="K36" s="7" t="str">
        <f t="shared" si="0"/>
        <v>DOWNLOAD</v>
      </c>
      <c r="L36" s="7" t="str">
        <f t="shared" si="1"/>
        <v>CV</v>
      </c>
      <c r="M36" s="4"/>
    </row>
    <row r="37" spans="1:13" ht="13.5">
      <c r="A37" s="89">
        <v>35</v>
      </c>
      <c r="B37" s="18">
        <v>7929</v>
      </c>
      <c r="C37" s="18">
        <v>2014</v>
      </c>
      <c r="D37" s="18" t="s">
        <v>196</v>
      </c>
      <c r="E37" s="18" t="s">
        <v>18</v>
      </c>
      <c r="F37" s="19" t="s">
        <v>166</v>
      </c>
      <c r="G37" s="19" t="s">
        <v>70</v>
      </c>
      <c r="H37" s="28">
        <v>41907</v>
      </c>
      <c r="I37" s="28">
        <v>41907</v>
      </c>
      <c r="J37" s="20">
        <v>400</v>
      </c>
      <c r="K37" s="7" t="str">
        <f t="shared" si="0"/>
        <v>DOWNLOAD</v>
      </c>
      <c r="L37" s="7" t="str">
        <f t="shared" si="1"/>
        <v>CV</v>
      </c>
      <c r="M37" s="4"/>
    </row>
    <row r="38" spans="1:13" ht="13.5">
      <c r="A38" s="89">
        <v>36</v>
      </c>
      <c r="B38" s="18">
        <v>7930</v>
      </c>
      <c r="C38" s="18">
        <v>2014</v>
      </c>
      <c r="D38" s="18" t="s">
        <v>197</v>
      </c>
      <c r="E38" s="18" t="s">
        <v>436</v>
      </c>
      <c r="F38" s="19" t="s">
        <v>166</v>
      </c>
      <c r="G38" s="19" t="s">
        <v>70</v>
      </c>
      <c r="H38" s="28">
        <v>41905</v>
      </c>
      <c r="I38" s="28">
        <v>41905</v>
      </c>
      <c r="J38" s="20">
        <v>400</v>
      </c>
      <c r="K38" s="7" t="str">
        <f t="shared" si="0"/>
        <v>DOWNLOAD</v>
      </c>
      <c r="L38" s="7" t="str">
        <f t="shared" si="1"/>
        <v>CV</v>
      </c>
      <c r="M38" s="4"/>
    </row>
    <row r="39" spans="1:13" ht="13.5">
      <c r="A39" s="89">
        <v>37</v>
      </c>
      <c r="B39" s="18">
        <v>7957</v>
      </c>
      <c r="C39" s="18">
        <v>2014</v>
      </c>
      <c r="D39" s="18" t="s">
        <v>31</v>
      </c>
      <c r="E39" s="18" t="s">
        <v>13</v>
      </c>
      <c r="F39" s="19" t="s">
        <v>184</v>
      </c>
      <c r="G39" s="18" t="s">
        <v>127</v>
      </c>
      <c r="H39" s="28">
        <v>41919</v>
      </c>
      <c r="I39" s="28">
        <v>41920</v>
      </c>
      <c r="J39" s="20">
        <v>800</v>
      </c>
      <c r="K39" s="7" t="str">
        <f t="shared" si="0"/>
        <v>DOWNLOAD</v>
      </c>
      <c r="L39" s="7" t="str">
        <f t="shared" si="1"/>
        <v>CV</v>
      </c>
      <c r="M39" s="4"/>
    </row>
    <row r="40" spans="1:13" ht="13.5">
      <c r="A40" s="89">
        <v>38</v>
      </c>
      <c r="B40" s="18">
        <v>7958</v>
      </c>
      <c r="C40" s="18">
        <v>2014</v>
      </c>
      <c r="D40" s="18" t="s">
        <v>198</v>
      </c>
      <c r="E40" s="18" t="s">
        <v>437</v>
      </c>
      <c r="F40" s="19" t="s">
        <v>184</v>
      </c>
      <c r="G40" s="18" t="s">
        <v>127</v>
      </c>
      <c r="H40" s="28">
        <v>41919</v>
      </c>
      <c r="I40" s="28">
        <v>41920</v>
      </c>
      <c r="J40" s="20">
        <v>800</v>
      </c>
      <c r="K40" s="7" t="str">
        <f t="shared" si="0"/>
        <v>DOWNLOAD</v>
      </c>
      <c r="L40" s="7" t="str">
        <f t="shared" si="1"/>
        <v>CV</v>
      </c>
      <c r="M40" s="4"/>
    </row>
    <row r="41" spans="1:13" ht="13.5">
      <c r="A41" s="89">
        <v>39</v>
      </c>
      <c r="B41" s="18">
        <v>7959</v>
      </c>
      <c r="C41" s="18">
        <v>2014</v>
      </c>
      <c r="D41" s="18" t="s">
        <v>199</v>
      </c>
      <c r="E41" s="18" t="s">
        <v>200</v>
      </c>
      <c r="F41" s="19" t="s">
        <v>184</v>
      </c>
      <c r="G41" s="18" t="s">
        <v>127</v>
      </c>
      <c r="H41" s="28">
        <v>41926</v>
      </c>
      <c r="I41" s="28">
        <v>41927</v>
      </c>
      <c r="J41" s="20">
        <v>800</v>
      </c>
      <c r="K41" s="7" t="str">
        <f t="shared" si="0"/>
        <v>DOWNLOAD</v>
      </c>
      <c r="L41" s="7" t="str">
        <f t="shared" si="1"/>
        <v>CV</v>
      </c>
      <c r="M41" s="4"/>
    </row>
    <row r="42" spans="1:13" ht="13.5">
      <c r="A42" s="89">
        <v>40</v>
      </c>
      <c r="B42" s="18">
        <v>7960</v>
      </c>
      <c r="C42" s="18">
        <v>2014</v>
      </c>
      <c r="D42" s="18" t="s">
        <v>201</v>
      </c>
      <c r="E42" s="18" t="s">
        <v>18</v>
      </c>
      <c r="F42" s="19" t="s">
        <v>184</v>
      </c>
      <c r="G42" s="18" t="s">
        <v>127</v>
      </c>
      <c r="H42" s="28">
        <v>41926</v>
      </c>
      <c r="I42" s="28">
        <v>41927</v>
      </c>
      <c r="J42" s="20">
        <v>800</v>
      </c>
      <c r="K42" s="7" t="str">
        <f t="shared" si="0"/>
        <v>DOWNLOAD</v>
      </c>
      <c r="L42" s="7" t="str">
        <f t="shared" si="1"/>
        <v>CV</v>
      </c>
      <c r="M42" s="4"/>
    </row>
    <row r="43" spans="1:13" ht="13.5">
      <c r="A43" s="89">
        <v>41</v>
      </c>
      <c r="B43" s="18">
        <v>7961</v>
      </c>
      <c r="C43" s="18">
        <v>2014</v>
      </c>
      <c r="D43" s="18" t="s">
        <v>202</v>
      </c>
      <c r="E43" s="18" t="s">
        <v>53</v>
      </c>
      <c r="F43" s="19" t="s">
        <v>184</v>
      </c>
      <c r="G43" s="18" t="s">
        <v>127</v>
      </c>
      <c r="H43" s="28">
        <v>41926</v>
      </c>
      <c r="I43" s="28">
        <v>41927</v>
      </c>
      <c r="J43" s="20">
        <v>800</v>
      </c>
      <c r="K43" s="7" t="str">
        <f t="shared" si="0"/>
        <v>DOWNLOAD</v>
      </c>
      <c r="L43" s="7" t="str">
        <f t="shared" si="1"/>
        <v>CV</v>
      </c>
      <c r="M43" s="4"/>
    </row>
    <row r="44" spans="1:13" ht="13.5">
      <c r="A44" s="89">
        <v>42</v>
      </c>
      <c r="B44" s="18">
        <v>7962</v>
      </c>
      <c r="C44" s="18">
        <v>2014</v>
      </c>
      <c r="D44" s="18" t="s">
        <v>203</v>
      </c>
      <c r="E44" s="18" t="s">
        <v>204</v>
      </c>
      <c r="F44" s="19" t="s">
        <v>184</v>
      </c>
      <c r="G44" s="18" t="s">
        <v>127</v>
      </c>
      <c r="H44" s="28">
        <v>41947</v>
      </c>
      <c r="I44" s="28">
        <v>41948</v>
      </c>
      <c r="J44" s="20">
        <v>800</v>
      </c>
      <c r="K44" s="7" t="str">
        <f t="shared" si="0"/>
        <v>DOWNLOAD</v>
      </c>
      <c r="L44" s="7" t="str">
        <f t="shared" si="1"/>
        <v>CV</v>
      </c>
      <c r="M44" s="4"/>
    </row>
    <row r="45" spans="1:13" ht="13.5">
      <c r="A45" s="89">
        <v>43</v>
      </c>
      <c r="B45" s="18">
        <v>7963</v>
      </c>
      <c r="C45" s="18">
        <v>2014</v>
      </c>
      <c r="D45" s="18" t="s">
        <v>32</v>
      </c>
      <c r="E45" s="18" t="s">
        <v>64</v>
      </c>
      <c r="F45" s="19" t="s">
        <v>184</v>
      </c>
      <c r="G45" s="18" t="s">
        <v>127</v>
      </c>
      <c r="H45" s="28">
        <v>41947</v>
      </c>
      <c r="I45" s="28">
        <v>41948</v>
      </c>
      <c r="J45" s="20">
        <v>800</v>
      </c>
      <c r="K45" s="7" t="str">
        <f t="shared" si="0"/>
        <v>DOWNLOAD</v>
      </c>
      <c r="L45" s="7" t="str">
        <f t="shared" si="1"/>
        <v>CV</v>
      </c>
      <c r="M45" s="4"/>
    </row>
    <row r="46" spans="1:13" ht="13.5">
      <c r="A46" s="89">
        <v>44</v>
      </c>
      <c r="B46" s="18">
        <v>7964</v>
      </c>
      <c r="C46" s="18">
        <v>2014</v>
      </c>
      <c r="D46" s="18" t="s">
        <v>129</v>
      </c>
      <c r="E46" s="18" t="s">
        <v>18</v>
      </c>
      <c r="F46" s="19" t="s">
        <v>182</v>
      </c>
      <c r="G46" s="18" t="s">
        <v>127</v>
      </c>
      <c r="H46" s="28">
        <v>41947</v>
      </c>
      <c r="I46" s="28">
        <v>41948</v>
      </c>
      <c r="J46" s="20">
        <v>400</v>
      </c>
      <c r="K46" s="7" t="str">
        <f t="shared" si="0"/>
        <v>DOWNLOAD</v>
      </c>
      <c r="L46" s="7" t="str">
        <f t="shared" si="1"/>
        <v>CV</v>
      </c>
      <c r="M46" s="4"/>
    </row>
    <row r="47" spans="1:13" ht="13.5">
      <c r="A47" s="89">
        <v>45</v>
      </c>
      <c r="B47" s="18">
        <v>7965</v>
      </c>
      <c r="C47" s="18">
        <v>2014</v>
      </c>
      <c r="D47" s="18" t="s">
        <v>155</v>
      </c>
      <c r="E47" s="18" t="s">
        <v>17</v>
      </c>
      <c r="F47" s="19" t="s">
        <v>205</v>
      </c>
      <c r="G47" s="18" t="s">
        <v>206</v>
      </c>
      <c r="H47" s="28">
        <v>41918</v>
      </c>
      <c r="I47" s="28">
        <v>41919</v>
      </c>
      <c r="J47" s="20">
        <v>1400</v>
      </c>
      <c r="K47" s="7" t="str">
        <f t="shared" si="0"/>
        <v>DOWNLOAD</v>
      </c>
      <c r="L47" s="7" t="str">
        <f t="shared" si="1"/>
        <v>CV</v>
      </c>
      <c r="M47" s="4"/>
    </row>
    <row r="48" spans="1:13" ht="13.5">
      <c r="A48" s="89">
        <v>46</v>
      </c>
      <c r="B48" s="18">
        <v>7966</v>
      </c>
      <c r="C48" s="18">
        <v>2014</v>
      </c>
      <c r="D48" s="18" t="s">
        <v>94</v>
      </c>
      <c r="E48" s="18" t="s">
        <v>10</v>
      </c>
      <c r="F48" s="19" t="s">
        <v>162</v>
      </c>
      <c r="G48" s="18" t="s">
        <v>70</v>
      </c>
      <c r="H48" s="28">
        <v>41907</v>
      </c>
      <c r="I48" s="28">
        <v>41907</v>
      </c>
      <c r="J48" s="20">
        <v>200</v>
      </c>
      <c r="K48" s="7" t="str">
        <f t="shared" si="0"/>
        <v>DOWNLOAD</v>
      </c>
      <c r="L48" s="7" t="str">
        <f t="shared" si="1"/>
        <v>CV</v>
      </c>
      <c r="M48" s="4"/>
    </row>
    <row r="49" spans="1:13" ht="27.75">
      <c r="A49" s="89">
        <v>47</v>
      </c>
      <c r="B49" s="18">
        <v>8072</v>
      </c>
      <c r="C49" s="18">
        <v>2014</v>
      </c>
      <c r="D49" s="18" t="s">
        <v>207</v>
      </c>
      <c r="E49" s="18" t="s">
        <v>204</v>
      </c>
      <c r="F49" s="19" t="s">
        <v>208</v>
      </c>
      <c r="G49" s="19" t="s">
        <v>209</v>
      </c>
      <c r="H49" s="28">
        <v>41892</v>
      </c>
      <c r="I49" s="28">
        <v>41893</v>
      </c>
      <c r="J49" s="20">
        <v>700</v>
      </c>
      <c r="K49" s="7" t="str">
        <f t="shared" si="0"/>
        <v>DOWNLOAD</v>
      </c>
      <c r="L49" s="7" t="str">
        <f t="shared" si="1"/>
        <v>CV</v>
      </c>
      <c r="M49" s="4"/>
    </row>
    <row r="50" spans="1:13" ht="27.75">
      <c r="A50" s="89">
        <v>48</v>
      </c>
      <c r="B50" s="18">
        <v>8073</v>
      </c>
      <c r="C50" s="18">
        <v>2014</v>
      </c>
      <c r="D50" s="18" t="s">
        <v>210</v>
      </c>
      <c r="E50" s="18" t="s">
        <v>181</v>
      </c>
      <c r="F50" s="19" t="s">
        <v>211</v>
      </c>
      <c r="G50" s="19" t="s">
        <v>209</v>
      </c>
      <c r="H50" s="28">
        <v>41892</v>
      </c>
      <c r="I50" s="28">
        <v>41893</v>
      </c>
      <c r="J50" s="20">
        <v>160</v>
      </c>
      <c r="K50" s="7" t="str">
        <f t="shared" si="0"/>
        <v>DOWNLOAD</v>
      </c>
      <c r="L50" s="7" t="str">
        <f t="shared" si="1"/>
        <v>CV</v>
      </c>
      <c r="M50" s="4"/>
    </row>
    <row r="51" spans="1:13" ht="13.5">
      <c r="A51" s="89">
        <v>49</v>
      </c>
      <c r="B51" s="18">
        <v>8115</v>
      </c>
      <c r="C51" s="18">
        <v>2014</v>
      </c>
      <c r="D51" s="18" t="s">
        <v>212</v>
      </c>
      <c r="E51" s="18" t="s">
        <v>121</v>
      </c>
      <c r="F51" s="19" t="s">
        <v>213</v>
      </c>
      <c r="G51" s="19" t="s">
        <v>214</v>
      </c>
      <c r="H51" s="28">
        <v>41933</v>
      </c>
      <c r="I51" s="28">
        <v>41570</v>
      </c>
      <c r="J51" s="20">
        <v>500</v>
      </c>
      <c r="K51" s="7" t="str">
        <f t="shared" si="0"/>
        <v>DOWNLOAD</v>
      </c>
      <c r="L51" s="7" t="str">
        <f t="shared" si="1"/>
        <v>CV</v>
      </c>
      <c r="M51" s="4"/>
    </row>
    <row r="52" spans="1:13" ht="13.5">
      <c r="A52" s="89">
        <v>50</v>
      </c>
      <c r="B52" s="18">
        <v>8116</v>
      </c>
      <c r="C52" s="18">
        <v>2014</v>
      </c>
      <c r="D52" s="18" t="s">
        <v>215</v>
      </c>
      <c r="E52" s="18" t="s">
        <v>102</v>
      </c>
      <c r="F52" s="19" t="s">
        <v>216</v>
      </c>
      <c r="G52" s="19" t="s">
        <v>214</v>
      </c>
      <c r="H52" s="28">
        <v>41933</v>
      </c>
      <c r="I52" s="28">
        <v>41934</v>
      </c>
      <c r="J52" s="20">
        <v>130</v>
      </c>
      <c r="K52" s="7" t="str">
        <f t="shared" si="0"/>
        <v>DOWNLOAD</v>
      </c>
      <c r="L52" s="7" t="str">
        <f t="shared" si="1"/>
        <v>CV</v>
      </c>
      <c r="M52" s="4"/>
    </row>
    <row r="53" spans="1:13" ht="13.5">
      <c r="A53" s="89">
        <v>51</v>
      </c>
      <c r="B53" s="18">
        <v>8117</v>
      </c>
      <c r="C53" s="18">
        <v>2014</v>
      </c>
      <c r="D53" s="18" t="s">
        <v>217</v>
      </c>
      <c r="E53" s="18" t="s">
        <v>218</v>
      </c>
      <c r="F53" s="19" t="s">
        <v>219</v>
      </c>
      <c r="G53" s="19" t="s">
        <v>214</v>
      </c>
      <c r="H53" s="28">
        <v>41933</v>
      </c>
      <c r="I53" s="28">
        <v>41570</v>
      </c>
      <c r="J53" s="20">
        <v>125</v>
      </c>
      <c r="K53" s="7" t="str">
        <f t="shared" si="0"/>
        <v>DOWNLOAD</v>
      </c>
      <c r="L53" s="7" t="str">
        <f t="shared" si="1"/>
        <v>CV</v>
      </c>
      <c r="M53" s="4"/>
    </row>
    <row r="54" spans="1:13" ht="13.5">
      <c r="A54" s="128">
        <v>52</v>
      </c>
      <c r="B54" s="128">
        <v>8159</v>
      </c>
      <c r="C54" s="128">
        <v>2014</v>
      </c>
      <c r="D54" s="128" t="s">
        <v>56</v>
      </c>
      <c r="E54" s="128" t="s">
        <v>57</v>
      </c>
      <c r="F54" s="130" t="s">
        <v>208</v>
      </c>
      <c r="G54" s="21" t="s">
        <v>220</v>
      </c>
      <c r="H54" s="132">
        <v>41897</v>
      </c>
      <c r="I54" s="132">
        <v>41898</v>
      </c>
      <c r="J54" s="134">
        <v>700</v>
      </c>
      <c r="K54" s="7" t="str">
        <f t="shared" si="0"/>
        <v>DOWNLOAD</v>
      </c>
      <c r="L54" s="7" t="str">
        <f t="shared" si="1"/>
        <v>CV</v>
      </c>
      <c r="M54" s="4"/>
    </row>
    <row r="55" spans="1:13" ht="13.5">
      <c r="A55" s="129"/>
      <c r="B55" s="129"/>
      <c r="C55" s="129"/>
      <c r="D55" s="129"/>
      <c r="E55" s="129"/>
      <c r="F55" s="131"/>
      <c r="G55" s="19" t="s">
        <v>221</v>
      </c>
      <c r="H55" s="133"/>
      <c r="I55" s="133"/>
      <c r="J55" s="135"/>
      <c r="K55" s="7" t="str">
        <f t="shared" si="0"/>
        <v>DOWNLOAD</v>
      </c>
      <c r="L55" s="7" t="str">
        <f t="shared" si="1"/>
        <v>CV</v>
      </c>
      <c r="M55" s="4"/>
    </row>
    <row r="56" spans="1:13" ht="13.5">
      <c r="A56" s="128">
        <v>53</v>
      </c>
      <c r="B56" s="128">
        <v>8160</v>
      </c>
      <c r="C56" s="128">
        <v>2014</v>
      </c>
      <c r="D56" s="128" t="s">
        <v>56</v>
      </c>
      <c r="E56" s="128" t="s">
        <v>57</v>
      </c>
      <c r="F56" s="130" t="s">
        <v>208</v>
      </c>
      <c r="G56" s="21" t="s">
        <v>220</v>
      </c>
      <c r="H56" s="132">
        <v>41925</v>
      </c>
      <c r="I56" s="132">
        <v>41561</v>
      </c>
      <c r="J56" s="134">
        <v>700</v>
      </c>
      <c r="K56" s="7" t="str">
        <f t="shared" si="0"/>
        <v>DOWNLOAD</v>
      </c>
      <c r="L56" s="7" t="str">
        <f t="shared" si="1"/>
        <v>CV</v>
      </c>
      <c r="M56" s="4"/>
    </row>
    <row r="57" spans="1:13" ht="13.5">
      <c r="A57" s="129"/>
      <c r="B57" s="129"/>
      <c r="C57" s="129"/>
      <c r="D57" s="129"/>
      <c r="E57" s="129"/>
      <c r="F57" s="131"/>
      <c r="G57" s="19" t="s">
        <v>221</v>
      </c>
      <c r="H57" s="133"/>
      <c r="I57" s="133"/>
      <c r="J57" s="135"/>
      <c r="K57" s="7" t="str">
        <f t="shared" si="0"/>
        <v>DOWNLOAD</v>
      </c>
      <c r="L57" s="7" t="str">
        <f t="shared" si="1"/>
        <v>CV</v>
      </c>
      <c r="M57" s="4"/>
    </row>
    <row r="58" spans="1:13" ht="13.5">
      <c r="A58" s="128">
        <v>54</v>
      </c>
      <c r="B58" s="128">
        <v>8161</v>
      </c>
      <c r="C58" s="128">
        <v>2014</v>
      </c>
      <c r="D58" s="128" t="s">
        <v>58</v>
      </c>
      <c r="E58" s="128" t="s">
        <v>53</v>
      </c>
      <c r="F58" s="130" t="s">
        <v>208</v>
      </c>
      <c r="G58" s="21" t="s">
        <v>220</v>
      </c>
      <c r="H58" s="132">
        <v>41897</v>
      </c>
      <c r="I58" s="132">
        <v>41898</v>
      </c>
      <c r="J58" s="134">
        <v>700</v>
      </c>
      <c r="K58" s="7" t="str">
        <f t="shared" si="0"/>
        <v>DOWNLOAD</v>
      </c>
      <c r="L58" s="7" t="str">
        <f t="shared" si="1"/>
        <v>CV</v>
      </c>
      <c r="M58" s="4"/>
    </row>
    <row r="59" spans="1:13" ht="13.5">
      <c r="A59" s="129"/>
      <c r="B59" s="129"/>
      <c r="C59" s="129"/>
      <c r="D59" s="129"/>
      <c r="E59" s="129"/>
      <c r="F59" s="131"/>
      <c r="G59" s="19" t="s">
        <v>221</v>
      </c>
      <c r="H59" s="133"/>
      <c r="I59" s="133"/>
      <c r="J59" s="135"/>
      <c r="K59" s="7" t="str">
        <f t="shared" si="0"/>
        <v>DOWNLOAD</v>
      </c>
      <c r="L59" s="7" t="str">
        <f t="shared" si="1"/>
        <v>CV</v>
      </c>
      <c r="M59" s="4"/>
    </row>
    <row r="60" spans="1:13" ht="13.5">
      <c r="A60" s="128">
        <v>55</v>
      </c>
      <c r="B60" s="128">
        <v>8162</v>
      </c>
      <c r="C60" s="128">
        <v>2014</v>
      </c>
      <c r="D60" s="128" t="s">
        <v>58</v>
      </c>
      <c r="E60" s="128" t="s">
        <v>53</v>
      </c>
      <c r="F60" s="130" t="s">
        <v>208</v>
      </c>
      <c r="G60" s="21" t="s">
        <v>220</v>
      </c>
      <c r="H60" s="132">
        <v>41925</v>
      </c>
      <c r="I60" s="132">
        <v>41561</v>
      </c>
      <c r="J60" s="134">
        <v>700</v>
      </c>
      <c r="K60" s="7" t="str">
        <f t="shared" si="0"/>
        <v>DOWNLOAD</v>
      </c>
      <c r="L60" s="7" t="str">
        <f t="shared" si="1"/>
        <v>CV</v>
      </c>
      <c r="M60" s="4"/>
    </row>
    <row r="61" spans="1:13" ht="13.5">
      <c r="A61" s="129"/>
      <c r="B61" s="129"/>
      <c r="C61" s="129"/>
      <c r="D61" s="129"/>
      <c r="E61" s="129"/>
      <c r="F61" s="131"/>
      <c r="G61" s="19" t="s">
        <v>221</v>
      </c>
      <c r="H61" s="133"/>
      <c r="I61" s="133"/>
      <c r="J61" s="135"/>
      <c r="K61" s="7" t="str">
        <f t="shared" si="0"/>
        <v>DOWNLOAD</v>
      </c>
      <c r="L61" s="7" t="str">
        <f t="shared" si="1"/>
        <v>CV</v>
      </c>
      <c r="M61" s="4"/>
    </row>
    <row r="62" spans="1:13" ht="13.5">
      <c r="A62" s="89">
        <v>56</v>
      </c>
      <c r="B62" s="18">
        <v>8171</v>
      </c>
      <c r="C62" s="18">
        <v>2014</v>
      </c>
      <c r="D62" s="18" t="s">
        <v>139</v>
      </c>
      <c r="E62" s="18" t="s">
        <v>100</v>
      </c>
      <c r="F62" s="19" t="s">
        <v>211</v>
      </c>
      <c r="G62" s="18" t="s">
        <v>140</v>
      </c>
      <c r="H62" s="28">
        <v>41906</v>
      </c>
      <c r="I62" s="28">
        <v>41906</v>
      </c>
      <c r="J62" s="20">
        <v>200</v>
      </c>
      <c r="K62" s="7" t="str">
        <f t="shared" si="0"/>
        <v>DOWNLOAD</v>
      </c>
      <c r="L62" s="7" t="str">
        <f t="shared" si="1"/>
        <v>CV</v>
      </c>
      <c r="M62" s="4"/>
    </row>
    <row r="63" spans="1:90" s="10" customFormat="1" ht="13.5">
      <c r="A63" s="89">
        <v>57</v>
      </c>
      <c r="B63" s="18">
        <v>8172</v>
      </c>
      <c r="C63" s="18">
        <v>2014</v>
      </c>
      <c r="D63" s="18" t="s">
        <v>222</v>
      </c>
      <c r="E63" s="18" t="s">
        <v>223</v>
      </c>
      <c r="F63" s="19" t="s">
        <v>213</v>
      </c>
      <c r="G63" s="18" t="s">
        <v>140</v>
      </c>
      <c r="H63" s="28">
        <v>41907</v>
      </c>
      <c r="I63" s="28">
        <v>41908</v>
      </c>
      <c r="J63" s="20">
        <v>500</v>
      </c>
      <c r="K63" s="7" t="str">
        <f t="shared" si="0"/>
        <v>DOWNLOAD</v>
      </c>
      <c r="L63" s="7" t="str">
        <f t="shared" si="1"/>
        <v>CV</v>
      </c>
      <c r="M63" s="4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ht="13.5">
      <c r="A64" s="89">
        <v>58</v>
      </c>
      <c r="B64" s="18">
        <v>8173</v>
      </c>
      <c r="C64" s="18">
        <v>2014</v>
      </c>
      <c r="D64" s="18" t="s">
        <v>224</v>
      </c>
      <c r="E64" s="18" t="s">
        <v>168</v>
      </c>
      <c r="F64" s="19" t="s">
        <v>225</v>
      </c>
      <c r="G64" s="18" t="s">
        <v>140</v>
      </c>
      <c r="H64" s="28">
        <v>41908</v>
      </c>
      <c r="I64" s="28">
        <v>41908</v>
      </c>
      <c r="J64" s="20">
        <v>100</v>
      </c>
      <c r="K64" s="7" t="str">
        <f t="shared" si="0"/>
        <v>DOWNLOAD</v>
      </c>
      <c r="L64" s="7" t="str">
        <f t="shared" si="1"/>
        <v>CV</v>
      </c>
      <c r="M64" s="4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13" ht="13.5">
      <c r="A65" s="89">
        <v>59</v>
      </c>
      <c r="B65" s="18">
        <v>8174</v>
      </c>
      <c r="C65" s="18">
        <v>2014</v>
      </c>
      <c r="D65" s="18" t="s">
        <v>226</v>
      </c>
      <c r="E65" s="18" t="s">
        <v>227</v>
      </c>
      <c r="F65" s="19" t="s">
        <v>158</v>
      </c>
      <c r="G65" s="18" t="s">
        <v>140</v>
      </c>
      <c r="H65" s="28">
        <v>41907</v>
      </c>
      <c r="I65" s="28">
        <v>41908</v>
      </c>
      <c r="J65" s="20">
        <v>320</v>
      </c>
      <c r="K65" s="7" t="str">
        <f t="shared" si="0"/>
        <v>DOWNLOAD</v>
      </c>
      <c r="L65" s="7" t="str">
        <f t="shared" si="1"/>
        <v>CV</v>
      </c>
      <c r="M65" s="4"/>
    </row>
    <row r="66" spans="1:13" ht="13.5">
      <c r="A66" s="89">
        <v>60</v>
      </c>
      <c r="B66" s="18">
        <v>8175</v>
      </c>
      <c r="C66" s="18">
        <v>2014</v>
      </c>
      <c r="D66" s="18" t="s">
        <v>228</v>
      </c>
      <c r="E66" s="18" t="s">
        <v>229</v>
      </c>
      <c r="F66" s="19" t="s">
        <v>158</v>
      </c>
      <c r="G66" s="18" t="s">
        <v>140</v>
      </c>
      <c r="H66" s="28">
        <v>41907</v>
      </c>
      <c r="I66" s="28">
        <v>41908</v>
      </c>
      <c r="J66" s="20">
        <v>320</v>
      </c>
      <c r="K66" s="7" t="str">
        <f t="shared" si="0"/>
        <v>DOWNLOAD</v>
      </c>
      <c r="L66" s="7" t="str">
        <f t="shared" si="1"/>
        <v>CV</v>
      </c>
      <c r="M66" s="4"/>
    </row>
    <row r="67" spans="1:13" ht="42">
      <c r="A67" s="89">
        <v>61</v>
      </c>
      <c r="B67" s="18">
        <v>8176</v>
      </c>
      <c r="C67" s="18">
        <v>2014</v>
      </c>
      <c r="D67" s="18" t="s">
        <v>230</v>
      </c>
      <c r="E67" s="18" t="s">
        <v>231</v>
      </c>
      <c r="F67" s="19" t="s">
        <v>232</v>
      </c>
      <c r="G67" s="19" t="s">
        <v>233</v>
      </c>
      <c r="H67" s="28">
        <v>41906</v>
      </c>
      <c r="I67" s="28">
        <v>41906</v>
      </c>
      <c r="J67" s="20">
        <v>300</v>
      </c>
      <c r="K67" s="7" t="str">
        <f t="shared" si="0"/>
        <v>DOWNLOAD</v>
      </c>
      <c r="L67" s="7" t="str">
        <f t="shared" si="1"/>
        <v>CV</v>
      </c>
      <c r="M67" s="4"/>
    </row>
    <row r="68" spans="1:13" ht="27.75">
      <c r="A68" s="89">
        <v>62</v>
      </c>
      <c r="B68" s="18">
        <v>8177</v>
      </c>
      <c r="C68" s="18">
        <v>2014</v>
      </c>
      <c r="D68" s="18" t="s">
        <v>234</v>
      </c>
      <c r="E68" s="18" t="s">
        <v>235</v>
      </c>
      <c r="F68" s="19" t="s">
        <v>236</v>
      </c>
      <c r="G68" s="19" t="s">
        <v>237</v>
      </c>
      <c r="H68" s="28">
        <v>41906</v>
      </c>
      <c r="I68" s="28">
        <v>41906</v>
      </c>
      <c r="J68" s="20">
        <v>150</v>
      </c>
      <c r="K68" s="7" t="str">
        <f>HYPERLINK(CONCATENATE("http://trasparenza.cefpas.it/wp-content/uploads/2014/LETTERE_DOCENTI/2014/agosto/",B68,"_",D68,"_",LEFT(E68,1),".pdf"),"DOWNLOAD")</f>
        <v>DOWNLOAD</v>
      </c>
      <c r="L68" s="7" t="str">
        <f>HYPERLINK(CONCATENATE("http://trasparenza.cefpas.it/wp-content/uploads/2015/CV_DOCENTI/",D68,"_",E68,"_","CV",".pdf"),"CV")</f>
        <v>CV</v>
      </c>
      <c r="M68" s="4"/>
    </row>
    <row r="69" spans="1:13" ht="27.75">
      <c r="A69" s="89">
        <v>63</v>
      </c>
      <c r="B69" s="18">
        <v>8178</v>
      </c>
      <c r="C69" s="18">
        <v>2014</v>
      </c>
      <c r="D69" s="18" t="s">
        <v>238</v>
      </c>
      <c r="E69" s="18" t="s">
        <v>53</v>
      </c>
      <c r="F69" s="19" t="s">
        <v>236</v>
      </c>
      <c r="G69" s="19" t="s">
        <v>237</v>
      </c>
      <c r="H69" s="28">
        <v>41906</v>
      </c>
      <c r="I69" s="28">
        <v>41906</v>
      </c>
      <c r="J69" s="20">
        <v>150</v>
      </c>
      <c r="K69" s="7" t="str">
        <f>HYPERLINK(CONCATENATE("http://trasparenza.cefpas.it/wp-content/uploads/2014/LETTERE_DOCENTI/2014/agosto/",B69,"_",D69,"_",LEFT(E69,1),".pdf"),"DOWNLOAD")</f>
        <v>DOWNLOAD</v>
      </c>
      <c r="L69" s="7" t="str">
        <f>HYPERLINK(CONCATENATE("http://trasparenza.cefpas.it/wp-content/uploads/2015/CV_DOCENTI/",D69,"_",E69,"_","CV",".pdf"),"CV")</f>
        <v>CV</v>
      </c>
      <c r="M69" s="4"/>
    </row>
  </sheetData>
  <sheetProtection/>
  <mergeCells count="37">
    <mergeCell ref="J60:J61"/>
    <mergeCell ref="I58:I59"/>
    <mergeCell ref="J58:J59"/>
    <mergeCell ref="A60:A61"/>
    <mergeCell ref="B60:B61"/>
    <mergeCell ref="C60:C61"/>
    <mergeCell ref="D60:D61"/>
    <mergeCell ref="E60:E61"/>
    <mergeCell ref="F60:F61"/>
    <mergeCell ref="H60:H61"/>
    <mergeCell ref="I60:I61"/>
    <mergeCell ref="H56:H57"/>
    <mergeCell ref="I56:I57"/>
    <mergeCell ref="J56:J57"/>
    <mergeCell ref="A58:A59"/>
    <mergeCell ref="B58:B59"/>
    <mergeCell ref="C58:C59"/>
    <mergeCell ref="D58:D59"/>
    <mergeCell ref="E58:E59"/>
    <mergeCell ref="F58:F59"/>
    <mergeCell ref="H58:H59"/>
    <mergeCell ref="A56:A57"/>
    <mergeCell ref="B56:B57"/>
    <mergeCell ref="C56:C57"/>
    <mergeCell ref="D56:D57"/>
    <mergeCell ref="E56:E57"/>
    <mergeCell ref="F56:F57"/>
    <mergeCell ref="A1:M1"/>
    <mergeCell ref="A54:A55"/>
    <mergeCell ref="B54:B55"/>
    <mergeCell ref="C54:C55"/>
    <mergeCell ref="D54:D55"/>
    <mergeCell ref="E54:E55"/>
    <mergeCell ref="F54:F55"/>
    <mergeCell ref="H54:H55"/>
    <mergeCell ref="I54:I55"/>
    <mergeCell ref="J54:J55"/>
  </mergeCells>
  <printOptions horizontalCentered="1" verticalCentered="1"/>
  <pageMargins left="0" right="0" top="0" bottom="0" header="0" footer="0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</sheetPr>
  <dimension ref="A1:CL169"/>
  <sheetViews>
    <sheetView zoomScaleSheetLayoutView="90" workbookViewId="0" topLeftCell="A1">
      <pane ySplit="2" topLeftCell="BM107" activePane="bottomLeft" state="frozen"/>
      <selection pane="topLeft" activeCell="N10" sqref="N10"/>
      <selection pane="bottomLeft" activeCell="L2" sqref="L1:L65536"/>
    </sheetView>
  </sheetViews>
  <sheetFormatPr defaultColWidth="8.8515625" defaultRowHeight="15"/>
  <cols>
    <col min="1" max="1" width="4.00390625" style="0" bestFit="1" customWidth="1"/>
    <col min="2" max="2" width="12.140625" style="0" bestFit="1" customWidth="1"/>
    <col min="3" max="3" width="6.00390625" style="0" bestFit="1" customWidth="1"/>
    <col min="4" max="4" width="11.140625" style="23" bestFit="1" customWidth="1"/>
    <col min="5" max="5" width="14.8515625" style="23" bestFit="1" customWidth="1"/>
    <col min="6" max="6" width="36.421875" style="23" bestFit="1" customWidth="1"/>
    <col min="7" max="7" width="60.7109375" style="23" bestFit="1" customWidth="1"/>
    <col min="8" max="8" width="14.7109375" style="8" bestFit="1" customWidth="1"/>
    <col min="9" max="9" width="12.7109375" style="8" bestFit="1" customWidth="1"/>
    <col min="10" max="10" width="22.421875" style="8" bestFit="1" customWidth="1"/>
    <col min="11" max="11" width="17.28125" style="8" bestFit="1" customWidth="1"/>
    <col min="12" max="12" width="3.28125" style="8" bestFit="1" customWidth="1"/>
    <col min="13" max="13" width="10.00390625" style="0" customWidth="1"/>
  </cols>
  <sheetData>
    <row r="1" spans="1:13" ht="19.5">
      <c r="A1" s="136" t="s">
        <v>239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7.75">
      <c r="A2" s="12" t="s">
        <v>5</v>
      </c>
      <c r="B2" s="12" t="s">
        <v>2</v>
      </c>
      <c r="C2" s="12" t="s">
        <v>3</v>
      </c>
      <c r="D2" s="12" t="s">
        <v>0</v>
      </c>
      <c r="E2" s="12" t="s">
        <v>1</v>
      </c>
      <c r="F2" s="11" t="s">
        <v>35</v>
      </c>
      <c r="G2" s="12" t="s">
        <v>4</v>
      </c>
      <c r="H2" s="12" t="s">
        <v>65</v>
      </c>
      <c r="I2" s="12" t="s">
        <v>66</v>
      </c>
      <c r="J2" s="11" t="s">
        <v>33</v>
      </c>
      <c r="K2" s="11" t="s">
        <v>34</v>
      </c>
      <c r="L2" s="11" t="s">
        <v>1605</v>
      </c>
      <c r="M2" s="11" t="s">
        <v>43</v>
      </c>
    </row>
    <row r="3" spans="1:13" ht="27.75">
      <c r="A3" s="24">
        <v>1</v>
      </c>
      <c r="B3" s="24">
        <v>8291</v>
      </c>
      <c r="C3" s="14">
        <v>2014</v>
      </c>
      <c r="D3" s="24" t="s">
        <v>191</v>
      </c>
      <c r="E3" s="24" t="s">
        <v>12</v>
      </c>
      <c r="F3" s="14" t="s">
        <v>55</v>
      </c>
      <c r="G3" s="22" t="s">
        <v>240</v>
      </c>
      <c r="H3" s="29">
        <v>41905</v>
      </c>
      <c r="I3" s="29">
        <v>41905</v>
      </c>
      <c r="J3" s="32" t="s">
        <v>241</v>
      </c>
      <c r="K3" s="7" t="str">
        <f>HYPERLINK(CONCATENATE("http://trasparenza.cefpas.it/wp-content/uploads/2014/LETTERE_DOCENTI/2014/settembre/",B3,"_",D3,"_",LEFT(E3,1),".pdf"),"DOWNLOAD")</f>
        <v>DOWNLOAD</v>
      </c>
      <c r="L3" s="7" t="str">
        <f>HYPERLINK(CONCATENATE("http://trasparenza.cefpas.it/wp-content/uploads/2015/CV_DOCENTI/",D3,"_",E3,"_","CV",".pdf"),"CV")</f>
        <v>CV</v>
      </c>
      <c r="M3" s="1"/>
    </row>
    <row r="4" spans="1:13" s="3" customFormat="1" ht="13.5">
      <c r="A4" s="24">
        <v>2</v>
      </c>
      <c r="B4" s="24">
        <v>8292</v>
      </c>
      <c r="C4" s="14">
        <v>2014</v>
      </c>
      <c r="D4" s="24" t="s">
        <v>242</v>
      </c>
      <c r="E4" s="24" t="s">
        <v>243</v>
      </c>
      <c r="F4" s="22" t="s">
        <v>232</v>
      </c>
      <c r="G4" s="14" t="s">
        <v>140</v>
      </c>
      <c r="H4" s="29">
        <v>41906</v>
      </c>
      <c r="I4" s="29">
        <v>41908</v>
      </c>
      <c r="J4" s="94">
        <v>300</v>
      </c>
      <c r="K4" s="7" t="str">
        <f aca="true" t="shared" si="0" ref="K4:K67">HYPERLINK(CONCATENATE("http://trasparenza.cefpas.it/wp-content/uploads/2014/LETTERE_DOCENTI/2014/settembre/",B4,"_",D4,"_",LEFT(E4,1),".pdf"),"DOWNLOAD")</f>
        <v>DOWNLOAD</v>
      </c>
      <c r="L4" s="7" t="str">
        <f aca="true" t="shared" si="1" ref="L4:L67">HYPERLINK(CONCATENATE("http://trasparenza.cefpas.it/wp-content/uploads/2015/CV_DOCENTI/",D4,"_",E4,"_","CV",".pdf"),"CV")</f>
        <v>CV</v>
      </c>
      <c r="M4" s="2"/>
    </row>
    <row r="5" spans="1:13" s="3" customFormat="1" ht="13.5">
      <c r="A5" s="24">
        <v>3</v>
      </c>
      <c r="B5" s="24">
        <v>8293</v>
      </c>
      <c r="C5" s="14">
        <v>2014</v>
      </c>
      <c r="D5" s="24" t="s">
        <v>244</v>
      </c>
      <c r="E5" s="24" t="s">
        <v>13</v>
      </c>
      <c r="F5" s="14" t="s">
        <v>245</v>
      </c>
      <c r="G5" s="14" t="s">
        <v>246</v>
      </c>
      <c r="H5" s="29">
        <v>41907</v>
      </c>
      <c r="I5" s="29">
        <v>41907</v>
      </c>
      <c r="J5" s="94">
        <v>200</v>
      </c>
      <c r="K5" s="7" t="str">
        <f t="shared" si="0"/>
        <v>DOWNLOAD</v>
      </c>
      <c r="L5" s="7" t="str">
        <f t="shared" si="1"/>
        <v>CV</v>
      </c>
      <c r="M5" s="2"/>
    </row>
    <row r="6" spans="1:13" s="6" customFormat="1" ht="13.5">
      <c r="A6" s="24">
        <v>4</v>
      </c>
      <c r="B6" s="24">
        <v>8294</v>
      </c>
      <c r="C6" s="14">
        <v>2014</v>
      </c>
      <c r="D6" s="24" t="s">
        <v>28</v>
      </c>
      <c r="E6" s="24" t="s">
        <v>29</v>
      </c>
      <c r="F6" s="14" t="s">
        <v>247</v>
      </c>
      <c r="G6" s="22" t="s">
        <v>248</v>
      </c>
      <c r="H6" s="29">
        <v>41929</v>
      </c>
      <c r="I6" s="29">
        <v>41929</v>
      </c>
      <c r="J6" s="94">
        <v>500</v>
      </c>
      <c r="K6" s="7" t="str">
        <f t="shared" si="0"/>
        <v>DOWNLOAD</v>
      </c>
      <c r="L6" s="7" t="str">
        <f t="shared" si="1"/>
        <v>CV</v>
      </c>
      <c r="M6" s="2"/>
    </row>
    <row r="7" spans="1:13" s="3" customFormat="1" ht="13.5">
      <c r="A7" s="24">
        <v>5</v>
      </c>
      <c r="B7" s="24">
        <v>8339</v>
      </c>
      <c r="C7" s="14">
        <v>2014</v>
      </c>
      <c r="D7" s="24" t="s">
        <v>94</v>
      </c>
      <c r="E7" s="24" t="s">
        <v>10</v>
      </c>
      <c r="F7" s="14" t="s">
        <v>245</v>
      </c>
      <c r="G7" s="14" t="s">
        <v>246</v>
      </c>
      <c r="H7" s="29">
        <v>41893</v>
      </c>
      <c r="I7" s="29">
        <v>41893</v>
      </c>
      <c r="J7" s="94">
        <v>200</v>
      </c>
      <c r="K7" s="7" t="str">
        <f t="shared" si="0"/>
        <v>DOWNLOAD</v>
      </c>
      <c r="L7" s="7" t="str">
        <f t="shared" si="1"/>
        <v>CV</v>
      </c>
      <c r="M7" s="2"/>
    </row>
    <row r="8" spans="1:13" s="3" customFormat="1" ht="13.5">
      <c r="A8" s="24">
        <v>6</v>
      </c>
      <c r="B8" s="24">
        <v>8340</v>
      </c>
      <c r="C8" s="14">
        <v>2014</v>
      </c>
      <c r="D8" s="24" t="s">
        <v>244</v>
      </c>
      <c r="E8" s="24" t="s">
        <v>13</v>
      </c>
      <c r="F8" s="14" t="s">
        <v>245</v>
      </c>
      <c r="G8" s="14" t="s">
        <v>246</v>
      </c>
      <c r="H8" s="29">
        <v>41913</v>
      </c>
      <c r="I8" s="29">
        <v>41913</v>
      </c>
      <c r="J8" s="94">
        <v>200</v>
      </c>
      <c r="K8" s="7" t="str">
        <f t="shared" si="0"/>
        <v>DOWNLOAD</v>
      </c>
      <c r="L8" s="7" t="str">
        <f t="shared" si="1"/>
        <v>CV</v>
      </c>
      <c r="M8" s="9"/>
    </row>
    <row r="9" spans="1:13" s="3" customFormat="1" ht="13.5">
      <c r="A9" s="24">
        <v>7</v>
      </c>
      <c r="B9" s="24">
        <v>8341</v>
      </c>
      <c r="C9" s="14">
        <v>2014</v>
      </c>
      <c r="D9" s="24" t="s">
        <v>249</v>
      </c>
      <c r="E9" s="24" t="s">
        <v>30</v>
      </c>
      <c r="F9" s="14" t="s">
        <v>245</v>
      </c>
      <c r="G9" s="14" t="s">
        <v>246</v>
      </c>
      <c r="H9" s="29">
        <v>41913</v>
      </c>
      <c r="I9" s="29">
        <v>41913</v>
      </c>
      <c r="J9" s="94">
        <v>200</v>
      </c>
      <c r="K9" s="7" t="str">
        <f t="shared" si="0"/>
        <v>DOWNLOAD</v>
      </c>
      <c r="L9" s="7" t="str">
        <f t="shared" si="1"/>
        <v>CV</v>
      </c>
      <c r="M9" s="9"/>
    </row>
    <row r="10" spans="1:13" s="3" customFormat="1" ht="13.5">
      <c r="A10" s="24">
        <v>8</v>
      </c>
      <c r="B10" s="24">
        <v>8342</v>
      </c>
      <c r="C10" s="14">
        <v>2014</v>
      </c>
      <c r="D10" s="24" t="s">
        <v>202</v>
      </c>
      <c r="E10" s="24" t="s">
        <v>53</v>
      </c>
      <c r="F10" s="14" t="s">
        <v>250</v>
      </c>
      <c r="G10" s="14" t="s">
        <v>246</v>
      </c>
      <c r="H10" s="29">
        <v>41913</v>
      </c>
      <c r="I10" s="29">
        <v>41913</v>
      </c>
      <c r="J10" s="94">
        <v>400</v>
      </c>
      <c r="K10" s="7" t="str">
        <f t="shared" si="0"/>
        <v>DOWNLOAD</v>
      </c>
      <c r="L10" s="7" t="str">
        <f t="shared" si="1"/>
        <v>CV</v>
      </c>
      <c r="M10" s="9"/>
    </row>
    <row r="11" spans="1:13" s="3" customFormat="1" ht="13.5">
      <c r="A11" s="24">
        <v>9</v>
      </c>
      <c r="B11" s="24">
        <v>8361</v>
      </c>
      <c r="C11" s="14">
        <v>2014</v>
      </c>
      <c r="D11" s="24" t="s">
        <v>93</v>
      </c>
      <c r="E11" s="24" t="s">
        <v>61</v>
      </c>
      <c r="F11" s="14" t="s">
        <v>245</v>
      </c>
      <c r="G11" s="14" t="s">
        <v>246</v>
      </c>
      <c r="H11" s="29">
        <v>41913</v>
      </c>
      <c r="I11" s="29">
        <v>41913</v>
      </c>
      <c r="J11" s="94">
        <v>200</v>
      </c>
      <c r="K11" s="7" t="str">
        <f t="shared" si="0"/>
        <v>DOWNLOAD</v>
      </c>
      <c r="L11" s="7" t="str">
        <f t="shared" si="1"/>
        <v>CV</v>
      </c>
      <c r="M11" s="9"/>
    </row>
    <row r="12" spans="1:13" s="3" customFormat="1" ht="13.5">
      <c r="A12" s="24">
        <v>10</v>
      </c>
      <c r="B12" s="24">
        <v>8362</v>
      </c>
      <c r="C12" s="14">
        <v>2014</v>
      </c>
      <c r="D12" s="24" t="s">
        <v>244</v>
      </c>
      <c r="E12" s="24" t="s">
        <v>13</v>
      </c>
      <c r="F12" s="14" t="s">
        <v>245</v>
      </c>
      <c r="G12" s="14" t="s">
        <v>246</v>
      </c>
      <c r="H12" s="29">
        <v>41914</v>
      </c>
      <c r="I12" s="29">
        <v>41914</v>
      </c>
      <c r="J12" s="94">
        <v>200</v>
      </c>
      <c r="K12" s="7" t="str">
        <f t="shared" si="0"/>
        <v>DOWNLOAD</v>
      </c>
      <c r="L12" s="7" t="str">
        <f t="shared" si="1"/>
        <v>CV</v>
      </c>
      <c r="M12" s="9"/>
    </row>
    <row r="13" spans="1:13" s="3" customFormat="1" ht="13.5">
      <c r="A13" s="24">
        <v>11</v>
      </c>
      <c r="B13" s="24">
        <v>8363</v>
      </c>
      <c r="C13" s="14">
        <v>2014</v>
      </c>
      <c r="D13" s="24" t="s">
        <v>251</v>
      </c>
      <c r="E13" s="22" t="s">
        <v>438</v>
      </c>
      <c r="F13" s="14" t="s">
        <v>245</v>
      </c>
      <c r="G13" s="14" t="s">
        <v>246</v>
      </c>
      <c r="H13" s="29">
        <v>41914</v>
      </c>
      <c r="I13" s="29">
        <v>41914</v>
      </c>
      <c r="J13" s="94">
        <v>200</v>
      </c>
      <c r="K13" s="7" t="str">
        <f t="shared" si="0"/>
        <v>DOWNLOAD</v>
      </c>
      <c r="L13" s="7" t="str">
        <f t="shared" si="1"/>
        <v>CV</v>
      </c>
      <c r="M13" s="2"/>
    </row>
    <row r="14" spans="1:13" s="3" customFormat="1" ht="13.5">
      <c r="A14" s="24">
        <v>12</v>
      </c>
      <c r="B14" s="24">
        <v>8364</v>
      </c>
      <c r="C14" s="14">
        <v>2014</v>
      </c>
      <c r="D14" s="24" t="s">
        <v>439</v>
      </c>
      <c r="E14" s="24" t="s">
        <v>252</v>
      </c>
      <c r="F14" s="14" t="s">
        <v>250</v>
      </c>
      <c r="G14" s="14" t="s">
        <v>246</v>
      </c>
      <c r="H14" s="29">
        <v>41914</v>
      </c>
      <c r="I14" s="29">
        <v>41914</v>
      </c>
      <c r="J14" s="94">
        <v>400</v>
      </c>
      <c r="K14" s="7" t="str">
        <f t="shared" si="0"/>
        <v>DOWNLOAD</v>
      </c>
      <c r="L14" s="7" t="str">
        <f t="shared" si="1"/>
        <v>CV</v>
      </c>
      <c r="M14" s="2"/>
    </row>
    <row r="15" spans="1:13" ht="13.5">
      <c r="A15" s="24">
        <v>13</v>
      </c>
      <c r="B15" s="24">
        <v>8366</v>
      </c>
      <c r="C15" s="14">
        <v>2014</v>
      </c>
      <c r="D15" s="24" t="s">
        <v>253</v>
      </c>
      <c r="E15" s="24" t="s">
        <v>254</v>
      </c>
      <c r="F15" s="14" t="s">
        <v>255</v>
      </c>
      <c r="G15" s="22" t="s">
        <v>256</v>
      </c>
      <c r="H15" s="29">
        <v>41943</v>
      </c>
      <c r="I15" s="29">
        <v>41943</v>
      </c>
      <c r="J15" s="94">
        <v>400</v>
      </c>
      <c r="K15" s="7" t="str">
        <f t="shared" si="0"/>
        <v>DOWNLOAD</v>
      </c>
      <c r="L15" s="7" t="str">
        <f t="shared" si="1"/>
        <v>CV</v>
      </c>
      <c r="M15" s="2"/>
    </row>
    <row r="16" spans="1:13" ht="27.75">
      <c r="A16" s="24">
        <v>14</v>
      </c>
      <c r="B16" s="24">
        <v>8367</v>
      </c>
      <c r="C16" s="14">
        <v>2014</v>
      </c>
      <c r="D16" s="24" t="s">
        <v>257</v>
      </c>
      <c r="E16" s="22" t="s">
        <v>440</v>
      </c>
      <c r="F16" s="14" t="s">
        <v>258</v>
      </c>
      <c r="G16" s="22" t="s">
        <v>256</v>
      </c>
      <c r="H16" s="29">
        <v>41942</v>
      </c>
      <c r="I16" s="29">
        <v>41942</v>
      </c>
      <c r="J16" s="94">
        <v>350</v>
      </c>
      <c r="K16" s="7" t="str">
        <f t="shared" si="0"/>
        <v>DOWNLOAD</v>
      </c>
      <c r="L16" s="7" t="str">
        <f t="shared" si="1"/>
        <v>CV</v>
      </c>
      <c r="M16" s="2"/>
    </row>
    <row r="17" spans="1:13" ht="13.5">
      <c r="A17" s="24">
        <v>15</v>
      </c>
      <c r="B17" s="24">
        <v>8368</v>
      </c>
      <c r="C17" s="14">
        <v>2014</v>
      </c>
      <c r="D17" s="24" t="s">
        <v>259</v>
      </c>
      <c r="E17" s="24" t="s">
        <v>13</v>
      </c>
      <c r="F17" s="14" t="s">
        <v>258</v>
      </c>
      <c r="G17" s="22" t="s">
        <v>256</v>
      </c>
      <c r="H17" s="29">
        <v>41943</v>
      </c>
      <c r="I17" s="29">
        <v>41943</v>
      </c>
      <c r="J17" s="95">
        <v>350</v>
      </c>
      <c r="K17" s="7" t="str">
        <f t="shared" si="0"/>
        <v>DOWNLOAD</v>
      </c>
      <c r="L17" s="7" t="str">
        <f t="shared" si="1"/>
        <v>CV</v>
      </c>
      <c r="M17" s="2"/>
    </row>
    <row r="18" spans="1:13" ht="13.5">
      <c r="A18" s="24">
        <v>16</v>
      </c>
      <c r="B18" s="24">
        <v>8379</v>
      </c>
      <c r="C18" s="14">
        <v>2014</v>
      </c>
      <c r="D18" s="24" t="s">
        <v>260</v>
      </c>
      <c r="E18" s="24" t="s">
        <v>261</v>
      </c>
      <c r="F18" s="14" t="s">
        <v>262</v>
      </c>
      <c r="G18" s="22" t="s">
        <v>127</v>
      </c>
      <c r="H18" s="29">
        <v>41961</v>
      </c>
      <c r="I18" s="29">
        <v>41962</v>
      </c>
      <c r="J18" s="95">
        <v>800</v>
      </c>
      <c r="K18" s="7" t="str">
        <f t="shared" si="0"/>
        <v>DOWNLOAD</v>
      </c>
      <c r="L18" s="7" t="str">
        <f t="shared" si="1"/>
        <v>CV</v>
      </c>
      <c r="M18" s="2"/>
    </row>
    <row r="19" spans="1:13" ht="13.5">
      <c r="A19" s="24">
        <v>17</v>
      </c>
      <c r="B19" s="24">
        <v>8380</v>
      </c>
      <c r="C19" s="14">
        <v>2014</v>
      </c>
      <c r="D19" s="24" t="s">
        <v>263</v>
      </c>
      <c r="E19" s="24" t="s">
        <v>62</v>
      </c>
      <c r="F19" s="14" t="s">
        <v>262</v>
      </c>
      <c r="G19" s="22" t="s">
        <v>127</v>
      </c>
      <c r="H19" s="29">
        <v>41961</v>
      </c>
      <c r="I19" s="29">
        <v>41962</v>
      </c>
      <c r="J19" s="95">
        <v>800</v>
      </c>
      <c r="K19" s="7" t="str">
        <f t="shared" si="0"/>
        <v>DOWNLOAD</v>
      </c>
      <c r="L19" s="7" t="str">
        <f t="shared" si="1"/>
        <v>CV</v>
      </c>
      <c r="M19" s="2"/>
    </row>
    <row r="20" spans="1:13" ht="13.5">
      <c r="A20" s="24">
        <v>18</v>
      </c>
      <c r="B20" s="24">
        <v>8381</v>
      </c>
      <c r="C20" s="14">
        <v>2014</v>
      </c>
      <c r="D20" s="22" t="s">
        <v>40</v>
      </c>
      <c r="E20" s="24" t="s">
        <v>36</v>
      </c>
      <c r="F20" s="14" t="s">
        <v>262</v>
      </c>
      <c r="G20" s="22" t="s">
        <v>127</v>
      </c>
      <c r="H20" s="29">
        <v>41968</v>
      </c>
      <c r="I20" s="29">
        <v>41969</v>
      </c>
      <c r="J20" s="95">
        <v>800</v>
      </c>
      <c r="K20" s="7" t="str">
        <f t="shared" si="0"/>
        <v>DOWNLOAD</v>
      </c>
      <c r="L20" s="7" t="str">
        <f t="shared" si="1"/>
        <v>CV</v>
      </c>
      <c r="M20" s="2"/>
    </row>
    <row r="21" spans="1:13" ht="13.5">
      <c r="A21" s="24">
        <v>19</v>
      </c>
      <c r="B21" s="24">
        <v>8382</v>
      </c>
      <c r="C21" s="14">
        <v>2014</v>
      </c>
      <c r="D21" s="24" t="s">
        <v>264</v>
      </c>
      <c r="E21" s="24" t="s">
        <v>13</v>
      </c>
      <c r="F21" s="14" t="s">
        <v>262</v>
      </c>
      <c r="G21" s="22" t="s">
        <v>127</v>
      </c>
      <c r="H21" s="29">
        <v>41968</v>
      </c>
      <c r="I21" s="29">
        <v>41969</v>
      </c>
      <c r="J21" s="95">
        <v>800</v>
      </c>
      <c r="K21" s="7" t="str">
        <f t="shared" si="0"/>
        <v>DOWNLOAD</v>
      </c>
      <c r="L21" s="7" t="str">
        <f t="shared" si="1"/>
        <v>CV</v>
      </c>
      <c r="M21" s="2"/>
    </row>
    <row r="22" spans="1:13" ht="13.5">
      <c r="A22" s="24">
        <v>20</v>
      </c>
      <c r="B22" s="24">
        <v>8385</v>
      </c>
      <c r="C22" s="14">
        <v>2014</v>
      </c>
      <c r="D22" s="24" t="s">
        <v>265</v>
      </c>
      <c r="E22" s="24" t="s">
        <v>252</v>
      </c>
      <c r="F22" s="14" t="s">
        <v>262</v>
      </c>
      <c r="G22" s="22" t="s">
        <v>127</v>
      </c>
      <c r="H22" s="29">
        <v>41983</v>
      </c>
      <c r="I22" s="29">
        <v>41984</v>
      </c>
      <c r="J22" s="95">
        <v>800</v>
      </c>
      <c r="K22" s="7" t="str">
        <f t="shared" si="0"/>
        <v>DOWNLOAD</v>
      </c>
      <c r="L22" s="7" t="str">
        <f t="shared" si="1"/>
        <v>CV</v>
      </c>
      <c r="M22" s="2"/>
    </row>
    <row r="23" spans="1:13" ht="13.5">
      <c r="A23" s="24">
        <v>21</v>
      </c>
      <c r="B23" s="24">
        <v>8386</v>
      </c>
      <c r="C23" s="14">
        <v>2014</v>
      </c>
      <c r="D23" s="24" t="s">
        <v>266</v>
      </c>
      <c r="E23" s="24" t="s">
        <v>267</v>
      </c>
      <c r="F23" s="14" t="s">
        <v>262</v>
      </c>
      <c r="G23" s="22" t="s">
        <v>127</v>
      </c>
      <c r="H23" s="29">
        <v>41983</v>
      </c>
      <c r="I23" s="29">
        <v>41984</v>
      </c>
      <c r="J23" s="95">
        <v>800</v>
      </c>
      <c r="K23" s="7" t="str">
        <f t="shared" si="0"/>
        <v>DOWNLOAD</v>
      </c>
      <c r="L23" s="7" t="str">
        <f t="shared" si="1"/>
        <v>CV</v>
      </c>
      <c r="M23" s="2"/>
    </row>
    <row r="24" spans="1:13" ht="13.5">
      <c r="A24" s="24">
        <v>22</v>
      </c>
      <c r="B24" s="24">
        <v>8387</v>
      </c>
      <c r="C24" s="14">
        <v>2014</v>
      </c>
      <c r="D24" s="24" t="s">
        <v>268</v>
      </c>
      <c r="E24" s="22" t="s">
        <v>441</v>
      </c>
      <c r="F24" s="14" t="s">
        <v>262</v>
      </c>
      <c r="G24" s="22" t="s">
        <v>127</v>
      </c>
      <c r="H24" s="29">
        <v>41983</v>
      </c>
      <c r="I24" s="29">
        <v>41984</v>
      </c>
      <c r="J24" s="95">
        <v>800</v>
      </c>
      <c r="K24" s="7" t="str">
        <f t="shared" si="0"/>
        <v>DOWNLOAD</v>
      </c>
      <c r="L24" s="7" t="str">
        <f t="shared" si="1"/>
        <v>CV</v>
      </c>
      <c r="M24" s="2"/>
    </row>
    <row r="25" spans="1:13" ht="13.5">
      <c r="A25" s="24">
        <v>23</v>
      </c>
      <c r="B25" s="24">
        <v>8413</v>
      </c>
      <c r="C25" s="14">
        <v>2014</v>
      </c>
      <c r="D25" s="24" t="s">
        <v>269</v>
      </c>
      <c r="E25" s="24" t="s">
        <v>21</v>
      </c>
      <c r="F25" s="14" t="s">
        <v>245</v>
      </c>
      <c r="G25" s="14" t="s">
        <v>246</v>
      </c>
      <c r="H25" s="29">
        <v>41912</v>
      </c>
      <c r="I25" s="29">
        <v>41912</v>
      </c>
      <c r="J25" s="96">
        <v>200</v>
      </c>
      <c r="K25" s="7" t="str">
        <f t="shared" si="0"/>
        <v>DOWNLOAD</v>
      </c>
      <c r="L25" s="7" t="str">
        <f t="shared" si="1"/>
        <v>CV</v>
      </c>
      <c r="M25" s="2"/>
    </row>
    <row r="26" spans="1:13" ht="13.5">
      <c r="A26" s="24">
        <v>24</v>
      </c>
      <c r="B26" s="24">
        <v>8414</v>
      </c>
      <c r="C26" s="14">
        <v>2014</v>
      </c>
      <c r="D26" s="24" t="s">
        <v>270</v>
      </c>
      <c r="E26" s="24" t="s">
        <v>271</v>
      </c>
      <c r="F26" s="22" t="s">
        <v>272</v>
      </c>
      <c r="G26" s="14" t="s">
        <v>273</v>
      </c>
      <c r="H26" s="29">
        <v>41907</v>
      </c>
      <c r="I26" s="29">
        <v>41908</v>
      </c>
      <c r="J26" s="96">
        <v>400</v>
      </c>
      <c r="K26" s="7" t="str">
        <f t="shared" si="0"/>
        <v>DOWNLOAD</v>
      </c>
      <c r="L26" s="7" t="str">
        <f t="shared" si="1"/>
        <v>CV</v>
      </c>
      <c r="M26" s="2"/>
    </row>
    <row r="27" spans="1:13" ht="13.5">
      <c r="A27" s="24">
        <v>25</v>
      </c>
      <c r="B27" s="24">
        <v>8415</v>
      </c>
      <c r="C27" s="14">
        <v>2014</v>
      </c>
      <c r="D27" s="24" t="s">
        <v>52</v>
      </c>
      <c r="E27" s="24" t="s">
        <v>53</v>
      </c>
      <c r="F27" s="14" t="s">
        <v>255</v>
      </c>
      <c r="G27" s="14" t="s">
        <v>273</v>
      </c>
      <c r="H27" s="29">
        <v>41907</v>
      </c>
      <c r="I27" s="29">
        <v>41908</v>
      </c>
      <c r="J27" s="97">
        <v>400</v>
      </c>
      <c r="K27" s="7" t="str">
        <f t="shared" si="0"/>
        <v>DOWNLOAD</v>
      </c>
      <c r="L27" s="7" t="str">
        <f t="shared" si="1"/>
        <v>CV</v>
      </c>
      <c r="M27" s="2"/>
    </row>
    <row r="28" spans="1:13" ht="13.5">
      <c r="A28" s="24">
        <v>26</v>
      </c>
      <c r="B28" s="24">
        <v>8416</v>
      </c>
      <c r="C28" s="14">
        <v>2014</v>
      </c>
      <c r="D28" s="24" t="s">
        <v>16</v>
      </c>
      <c r="E28" s="24" t="s">
        <v>17</v>
      </c>
      <c r="F28" s="22" t="s">
        <v>274</v>
      </c>
      <c r="G28" s="14" t="s">
        <v>273</v>
      </c>
      <c r="H28" s="29">
        <v>41907</v>
      </c>
      <c r="I28" s="29">
        <v>41908</v>
      </c>
      <c r="J28" s="97">
        <v>25</v>
      </c>
      <c r="K28" s="7" t="str">
        <f t="shared" si="0"/>
        <v>DOWNLOAD</v>
      </c>
      <c r="L28" s="7" t="str">
        <f t="shared" si="1"/>
        <v>CV</v>
      </c>
      <c r="M28" s="2"/>
    </row>
    <row r="29" spans="1:13" ht="13.5">
      <c r="A29" s="24">
        <v>27</v>
      </c>
      <c r="B29" s="24">
        <v>8417</v>
      </c>
      <c r="C29" s="14">
        <v>2014</v>
      </c>
      <c r="D29" s="24" t="s">
        <v>19</v>
      </c>
      <c r="E29" s="24" t="s">
        <v>227</v>
      </c>
      <c r="F29" s="22" t="s">
        <v>274</v>
      </c>
      <c r="G29" s="14" t="s">
        <v>273</v>
      </c>
      <c r="H29" s="29">
        <v>41907</v>
      </c>
      <c r="I29" s="29">
        <v>41908</v>
      </c>
      <c r="J29" s="97">
        <v>25</v>
      </c>
      <c r="K29" s="7" t="str">
        <f t="shared" si="0"/>
        <v>DOWNLOAD</v>
      </c>
      <c r="L29" s="7" t="str">
        <f t="shared" si="1"/>
        <v>CV</v>
      </c>
      <c r="M29" s="2"/>
    </row>
    <row r="30" spans="1:13" ht="13.5">
      <c r="A30" s="24">
        <v>28</v>
      </c>
      <c r="B30" s="24">
        <v>8418</v>
      </c>
      <c r="C30" s="14">
        <v>2014</v>
      </c>
      <c r="D30" s="24" t="s">
        <v>19</v>
      </c>
      <c r="E30" s="24" t="s">
        <v>116</v>
      </c>
      <c r="F30" s="22" t="s">
        <v>274</v>
      </c>
      <c r="G30" s="14" t="s">
        <v>273</v>
      </c>
      <c r="H30" s="29">
        <v>41907</v>
      </c>
      <c r="I30" s="29">
        <v>41908</v>
      </c>
      <c r="J30" s="97">
        <v>25</v>
      </c>
      <c r="K30" s="7" t="str">
        <f t="shared" si="0"/>
        <v>DOWNLOAD</v>
      </c>
      <c r="L30" s="7" t="str">
        <f t="shared" si="1"/>
        <v>CV</v>
      </c>
      <c r="M30" s="2"/>
    </row>
    <row r="31" spans="1:13" ht="27.75">
      <c r="A31" s="24">
        <v>29</v>
      </c>
      <c r="B31" s="24">
        <v>8419</v>
      </c>
      <c r="C31" s="14">
        <v>2014</v>
      </c>
      <c r="D31" s="24" t="s">
        <v>275</v>
      </c>
      <c r="E31" s="24" t="s">
        <v>276</v>
      </c>
      <c r="F31" s="14" t="s">
        <v>277</v>
      </c>
      <c r="G31" s="22" t="s">
        <v>278</v>
      </c>
      <c r="H31" s="30">
        <v>41905</v>
      </c>
      <c r="I31" s="30">
        <v>41984</v>
      </c>
      <c r="J31" s="97">
        <v>1425</v>
      </c>
      <c r="K31" s="7" t="str">
        <f t="shared" si="0"/>
        <v>DOWNLOAD</v>
      </c>
      <c r="L31" s="7" t="str">
        <f t="shared" si="1"/>
        <v>CV</v>
      </c>
      <c r="M31" s="2"/>
    </row>
    <row r="32" spans="1:13" ht="27.75">
      <c r="A32" s="24">
        <v>30</v>
      </c>
      <c r="B32" s="24">
        <v>8420</v>
      </c>
      <c r="C32" s="14">
        <v>2014</v>
      </c>
      <c r="D32" s="24" t="s">
        <v>279</v>
      </c>
      <c r="E32" s="24" t="s">
        <v>280</v>
      </c>
      <c r="F32" s="14" t="s">
        <v>281</v>
      </c>
      <c r="G32" s="22" t="s">
        <v>278</v>
      </c>
      <c r="H32" s="30">
        <v>41905</v>
      </c>
      <c r="I32" s="30">
        <v>41984</v>
      </c>
      <c r="J32" s="97">
        <v>1350</v>
      </c>
      <c r="K32" s="7" t="str">
        <f t="shared" si="0"/>
        <v>DOWNLOAD</v>
      </c>
      <c r="L32" s="7" t="str">
        <f t="shared" si="1"/>
        <v>CV</v>
      </c>
      <c r="M32" s="2"/>
    </row>
    <row r="33" spans="1:13" ht="27.75">
      <c r="A33" s="24">
        <v>31</v>
      </c>
      <c r="B33" s="24">
        <v>8421</v>
      </c>
      <c r="C33" s="14">
        <v>2014</v>
      </c>
      <c r="D33" s="24" t="s">
        <v>282</v>
      </c>
      <c r="E33" s="24" t="s">
        <v>283</v>
      </c>
      <c r="F33" s="14" t="s">
        <v>284</v>
      </c>
      <c r="G33" s="22" t="s">
        <v>278</v>
      </c>
      <c r="H33" s="30">
        <v>41905</v>
      </c>
      <c r="I33" s="30">
        <v>41984</v>
      </c>
      <c r="J33" s="97">
        <v>725</v>
      </c>
      <c r="K33" s="7" t="str">
        <f t="shared" si="0"/>
        <v>DOWNLOAD</v>
      </c>
      <c r="L33" s="7" t="str">
        <f t="shared" si="1"/>
        <v>CV</v>
      </c>
      <c r="M33" s="1"/>
    </row>
    <row r="34" spans="1:13" ht="27.75">
      <c r="A34" s="24">
        <v>32</v>
      </c>
      <c r="B34" s="24">
        <v>8450</v>
      </c>
      <c r="C34" s="14">
        <v>2014</v>
      </c>
      <c r="D34" s="24" t="s">
        <v>207</v>
      </c>
      <c r="E34" s="24" t="s">
        <v>204</v>
      </c>
      <c r="F34" s="14" t="s">
        <v>285</v>
      </c>
      <c r="G34" s="22" t="s">
        <v>209</v>
      </c>
      <c r="H34" s="30">
        <v>41893</v>
      </c>
      <c r="I34" s="30">
        <v>41893</v>
      </c>
      <c r="J34" s="97">
        <v>450</v>
      </c>
      <c r="K34" s="7" t="str">
        <f t="shared" si="0"/>
        <v>DOWNLOAD</v>
      </c>
      <c r="L34" s="7" t="str">
        <f t="shared" si="1"/>
        <v>CV</v>
      </c>
      <c r="M34" s="1"/>
    </row>
    <row r="35" spans="1:13" ht="27.75">
      <c r="A35" s="24">
        <v>33</v>
      </c>
      <c r="B35" s="24">
        <v>8451</v>
      </c>
      <c r="C35" s="14">
        <v>2014</v>
      </c>
      <c r="D35" s="24" t="s">
        <v>210</v>
      </c>
      <c r="E35" s="24" t="s">
        <v>181</v>
      </c>
      <c r="F35" s="14" t="s">
        <v>258</v>
      </c>
      <c r="G35" s="22" t="s">
        <v>209</v>
      </c>
      <c r="H35" s="30">
        <v>41893</v>
      </c>
      <c r="I35" s="30">
        <v>41893</v>
      </c>
      <c r="J35" s="97">
        <v>280</v>
      </c>
      <c r="K35" s="7" t="str">
        <f t="shared" si="0"/>
        <v>DOWNLOAD</v>
      </c>
      <c r="L35" s="7" t="str">
        <f t="shared" si="1"/>
        <v>CV</v>
      </c>
      <c r="M35" s="1"/>
    </row>
    <row r="36" spans="1:13" ht="13.5">
      <c r="A36" s="24">
        <v>34</v>
      </c>
      <c r="B36" s="24">
        <v>8466</v>
      </c>
      <c r="C36" s="14">
        <v>2014</v>
      </c>
      <c r="D36" s="24" t="s">
        <v>286</v>
      </c>
      <c r="E36" s="24" t="s">
        <v>287</v>
      </c>
      <c r="F36" s="14" t="s">
        <v>288</v>
      </c>
      <c r="G36" s="22" t="s">
        <v>289</v>
      </c>
      <c r="H36" s="30">
        <v>41905</v>
      </c>
      <c r="I36" s="30">
        <v>41905</v>
      </c>
      <c r="J36" s="33"/>
      <c r="K36" s="7" t="str">
        <f t="shared" si="0"/>
        <v>DOWNLOAD</v>
      </c>
      <c r="L36" s="7" t="str">
        <f t="shared" si="1"/>
        <v>CV</v>
      </c>
      <c r="M36" s="1"/>
    </row>
    <row r="37" spans="1:13" ht="13.5">
      <c r="A37" s="24">
        <v>35</v>
      </c>
      <c r="B37" s="24">
        <v>8467</v>
      </c>
      <c r="C37" s="14">
        <v>2014</v>
      </c>
      <c r="D37" s="24" t="s">
        <v>290</v>
      </c>
      <c r="E37" s="24" t="s">
        <v>46</v>
      </c>
      <c r="F37" s="14" t="s">
        <v>291</v>
      </c>
      <c r="G37" s="22" t="s">
        <v>289</v>
      </c>
      <c r="H37" s="30">
        <v>41905</v>
      </c>
      <c r="I37" s="30">
        <v>41905</v>
      </c>
      <c r="J37" s="97">
        <v>100</v>
      </c>
      <c r="K37" s="7" t="str">
        <f t="shared" si="0"/>
        <v>DOWNLOAD</v>
      </c>
      <c r="L37" s="7" t="str">
        <f t="shared" si="1"/>
        <v>CV</v>
      </c>
      <c r="M37" s="1"/>
    </row>
    <row r="38" spans="1:13" ht="13.5">
      <c r="A38" s="24">
        <v>36</v>
      </c>
      <c r="B38" s="24">
        <v>8468</v>
      </c>
      <c r="C38" s="14">
        <v>2014</v>
      </c>
      <c r="D38" s="24" t="s">
        <v>292</v>
      </c>
      <c r="E38" s="24" t="s">
        <v>261</v>
      </c>
      <c r="F38" s="14" t="s">
        <v>291</v>
      </c>
      <c r="G38" s="22" t="s">
        <v>289</v>
      </c>
      <c r="H38" s="30">
        <v>41905</v>
      </c>
      <c r="I38" s="30">
        <v>41905</v>
      </c>
      <c r="J38" s="95">
        <v>100</v>
      </c>
      <c r="K38" s="7" t="str">
        <f t="shared" si="0"/>
        <v>DOWNLOAD</v>
      </c>
      <c r="L38" s="7" t="str">
        <f t="shared" si="1"/>
        <v>CV</v>
      </c>
      <c r="M38" s="1"/>
    </row>
    <row r="39" spans="1:13" ht="27.75">
      <c r="A39" s="24">
        <v>37</v>
      </c>
      <c r="B39" s="24">
        <v>8469</v>
      </c>
      <c r="C39" s="14">
        <v>2014</v>
      </c>
      <c r="D39" s="24" t="s">
        <v>215</v>
      </c>
      <c r="E39" s="24" t="s">
        <v>102</v>
      </c>
      <c r="F39" s="22" t="s">
        <v>293</v>
      </c>
      <c r="G39" s="22" t="s">
        <v>294</v>
      </c>
      <c r="H39" s="30">
        <v>41933</v>
      </c>
      <c r="I39" s="30">
        <v>41935</v>
      </c>
      <c r="J39" s="95">
        <v>130</v>
      </c>
      <c r="K39" s="7" t="str">
        <f t="shared" si="0"/>
        <v>DOWNLOAD</v>
      </c>
      <c r="L39" s="7" t="str">
        <f t="shared" si="1"/>
        <v>CV</v>
      </c>
      <c r="M39" s="1"/>
    </row>
    <row r="40" spans="1:13" ht="42">
      <c r="A40" s="24">
        <v>38</v>
      </c>
      <c r="B40" s="24">
        <v>8552</v>
      </c>
      <c r="C40" s="14">
        <v>2014</v>
      </c>
      <c r="D40" s="24" t="s">
        <v>28</v>
      </c>
      <c r="E40" s="24" t="s">
        <v>29</v>
      </c>
      <c r="F40" s="14" t="s">
        <v>295</v>
      </c>
      <c r="G40" s="22" t="s">
        <v>296</v>
      </c>
      <c r="H40" s="31">
        <v>41960</v>
      </c>
      <c r="I40" s="31">
        <v>41960</v>
      </c>
      <c r="J40" s="95">
        <v>800</v>
      </c>
      <c r="K40" s="7" t="str">
        <f t="shared" si="0"/>
        <v>DOWNLOAD</v>
      </c>
      <c r="L40" s="7" t="str">
        <f t="shared" si="1"/>
        <v>CV</v>
      </c>
      <c r="M40" s="1"/>
    </row>
    <row r="41" spans="1:13" ht="42">
      <c r="A41" s="24">
        <v>39</v>
      </c>
      <c r="B41" s="24">
        <v>8253</v>
      </c>
      <c r="C41" s="14">
        <v>2014</v>
      </c>
      <c r="D41" s="24" t="s">
        <v>28</v>
      </c>
      <c r="E41" s="24" t="s">
        <v>29</v>
      </c>
      <c r="F41" s="14" t="s">
        <v>295</v>
      </c>
      <c r="G41" s="22" t="s">
        <v>296</v>
      </c>
      <c r="H41" s="30">
        <v>41967</v>
      </c>
      <c r="I41" s="30">
        <v>41967</v>
      </c>
      <c r="J41" s="95">
        <v>800</v>
      </c>
      <c r="K41" s="7" t="str">
        <f t="shared" si="0"/>
        <v>DOWNLOAD</v>
      </c>
      <c r="L41" s="7" t="str">
        <f t="shared" si="1"/>
        <v>CV</v>
      </c>
      <c r="M41" s="1"/>
    </row>
    <row r="42" spans="1:13" ht="13.5">
      <c r="A42" s="24">
        <v>40</v>
      </c>
      <c r="B42" s="24">
        <v>8556</v>
      </c>
      <c r="C42" s="14">
        <v>2014</v>
      </c>
      <c r="D42" s="22" t="s">
        <v>297</v>
      </c>
      <c r="E42" s="24" t="s">
        <v>223</v>
      </c>
      <c r="F42" s="14" t="s">
        <v>55</v>
      </c>
      <c r="G42" s="22" t="s">
        <v>298</v>
      </c>
      <c r="H42" s="30">
        <v>41905</v>
      </c>
      <c r="I42" s="30">
        <v>41905</v>
      </c>
      <c r="J42" s="32" t="s">
        <v>241</v>
      </c>
      <c r="K42" s="7" t="str">
        <f t="shared" si="0"/>
        <v>DOWNLOAD</v>
      </c>
      <c r="L42" s="7" t="str">
        <f t="shared" si="1"/>
        <v>CV</v>
      </c>
      <c r="M42" s="1"/>
    </row>
    <row r="43" spans="1:13" ht="13.5">
      <c r="A43" s="24">
        <v>41</v>
      </c>
      <c r="B43" s="24">
        <v>8557</v>
      </c>
      <c r="C43" s="14">
        <v>2014</v>
      </c>
      <c r="D43" s="24" t="s">
        <v>299</v>
      </c>
      <c r="E43" s="24" t="s">
        <v>300</v>
      </c>
      <c r="F43" s="14" t="s">
        <v>55</v>
      </c>
      <c r="G43" s="22" t="s">
        <v>298</v>
      </c>
      <c r="H43" s="30">
        <v>41905</v>
      </c>
      <c r="I43" s="30">
        <v>41905</v>
      </c>
      <c r="J43" s="32" t="s">
        <v>241</v>
      </c>
      <c r="K43" s="7" t="str">
        <f t="shared" si="0"/>
        <v>DOWNLOAD</v>
      </c>
      <c r="L43" s="7" t="str">
        <f t="shared" si="1"/>
        <v>CV</v>
      </c>
      <c r="M43" s="1"/>
    </row>
    <row r="44" spans="1:13" ht="13.5">
      <c r="A44" s="24">
        <v>42</v>
      </c>
      <c r="B44" s="24">
        <v>8558</v>
      </c>
      <c r="C44" s="14">
        <v>2014</v>
      </c>
      <c r="D44" s="24" t="s">
        <v>292</v>
      </c>
      <c r="E44" s="24" t="s">
        <v>261</v>
      </c>
      <c r="F44" s="14" t="s">
        <v>55</v>
      </c>
      <c r="G44" s="22" t="s">
        <v>298</v>
      </c>
      <c r="H44" s="30">
        <v>41905</v>
      </c>
      <c r="I44" s="30">
        <v>41905</v>
      </c>
      <c r="J44" s="32" t="s">
        <v>241</v>
      </c>
      <c r="K44" s="7" t="str">
        <f t="shared" si="0"/>
        <v>DOWNLOAD</v>
      </c>
      <c r="L44" s="7" t="str">
        <f t="shared" si="1"/>
        <v>CV</v>
      </c>
      <c r="M44" s="1"/>
    </row>
    <row r="45" spans="1:13" ht="13.5">
      <c r="A45" s="24">
        <v>43</v>
      </c>
      <c r="B45" s="24">
        <v>8559</v>
      </c>
      <c r="C45" s="14">
        <v>2014</v>
      </c>
      <c r="D45" s="24" t="s">
        <v>301</v>
      </c>
      <c r="E45" s="24" t="s">
        <v>105</v>
      </c>
      <c r="F45" s="14" t="s">
        <v>55</v>
      </c>
      <c r="G45" s="22" t="s">
        <v>298</v>
      </c>
      <c r="H45" s="30">
        <v>41905</v>
      </c>
      <c r="I45" s="30">
        <v>41905</v>
      </c>
      <c r="J45" s="32" t="s">
        <v>241</v>
      </c>
      <c r="K45" s="7" t="str">
        <f t="shared" si="0"/>
        <v>DOWNLOAD</v>
      </c>
      <c r="L45" s="7" t="str">
        <f t="shared" si="1"/>
        <v>CV</v>
      </c>
      <c r="M45" s="1"/>
    </row>
    <row r="46" spans="1:13" ht="13.5">
      <c r="A46" s="24">
        <v>44</v>
      </c>
      <c r="B46" s="24">
        <v>8560</v>
      </c>
      <c r="C46" s="14">
        <v>2014</v>
      </c>
      <c r="D46" s="24" t="s">
        <v>302</v>
      </c>
      <c r="E46" s="24" t="s">
        <v>231</v>
      </c>
      <c r="F46" s="14" t="s">
        <v>55</v>
      </c>
      <c r="G46" s="22" t="s">
        <v>298</v>
      </c>
      <c r="H46" s="30">
        <v>41905</v>
      </c>
      <c r="I46" s="30">
        <v>41905</v>
      </c>
      <c r="J46" s="32" t="s">
        <v>241</v>
      </c>
      <c r="K46" s="7" t="str">
        <f t="shared" si="0"/>
        <v>DOWNLOAD</v>
      </c>
      <c r="L46" s="7" t="str">
        <f t="shared" si="1"/>
        <v>CV</v>
      </c>
      <c r="M46" s="1"/>
    </row>
    <row r="47" spans="1:13" ht="13.5">
      <c r="A47" s="24">
        <v>45</v>
      </c>
      <c r="B47" s="24">
        <v>8585</v>
      </c>
      <c r="C47" s="14">
        <v>2014</v>
      </c>
      <c r="D47" s="24" t="s">
        <v>303</v>
      </c>
      <c r="E47" s="24" t="s">
        <v>304</v>
      </c>
      <c r="F47" s="14" t="s">
        <v>250</v>
      </c>
      <c r="G47" s="14" t="s">
        <v>246</v>
      </c>
      <c r="H47" s="30">
        <v>41893</v>
      </c>
      <c r="I47" s="30">
        <v>41893</v>
      </c>
      <c r="J47" s="95">
        <v>400</v>
      </c>
      <c r="K47" s="7" t="str">
        <f t="shared" si="0"/>
        <v>DOWNLOAD</v>
      </c>
      <c r="L47" s="7" t="str">
        <f t="shared" si="1"/>
        <v>CV</v>
      </c>
      <c r="M47" s="1"/>
    </row>
    <row r="48" spans="1:13" ht="13.5">
      <c r="A48" s="24">
        <v>46</v>
      </c>
      <c r="B48" s="24">
        <v>8586</v>
      </c>
      <c r="C48" s="14">
        <v>2014</v>
      </c>
      <c r="D48" s="24" t="s">
        <v>94</v>
      </c>
      <c r="E48" s="24" t="s">
        <v>10</v>
      </c>
      <c r="F48" s="14" t="s">
        <v>305</v>
      </c>
      <c r="G48" s="14" t="s">
        <v>246</v>
      </c>
      <c r="H48" s="30">
        <v>41914</v>
      </c>
      <c r="I48" s="30">
        <v>41914</v>
      </c>
      <c r="J48" s="95">
        <v>200</v>
      </c>
      <c r="K48" s="7" t="str">
        <f t="shared" si="0"/>
        <v>DOWNLOAD</v>
      </c>
      <c r="L48" s="7" t="str">
        <f t="shared" si="1"/>
        <v>CV</v>
      </c>
      <c r="M48" s="1"/>
    </row>
    <row r="49" spans="1:13" ht="13.5">
      <c r="A49" s="24">
        <v>47</v>
      </c>
      <c r="B49" s="24">
        <v>8587</v>
      </c>
      <c r="C49" s="14">
        <v>2014</v>
      </c>
      <c r="D49" s="24" t="s">
        <v>306</v>
      </c>
      <c r="E49" s="24" t="s">
        <v>307</v>
      </c>
      <c r="F49" s="14" t="s">
        <v>250</v>
      </c>
      <c r="G49" s="14" t="s">
        <v>246</v>
      </c>
      <c r="H49" s="30">
        <v>41918</v>
      </c>
      <c r="I49" s="30">
        <v>41918</v>
      </c>
      <c r="J49" s="95">
        <v>400</v>
      </c>
      <c r="K49" s="7" t="str">
        <f t="shared" si="0"/>
        <v>DOWNLOAD</v>
      </c>
      <c r="L49" s="7" t="str">
        <f t="shared" si="1"/>
        <v>CV</v>
      </c>
      <c r="M49" s="1"/>
    </row>
    <row r="50" spans="1:13" ht="13.5">
      <c r="A50" s="24">
        <v>48</v>
      </c>
      <c r="B50" s="24">
        <v>8588</v>
      </c>
      <c r="C50" s="14">
        <v>2014</v>
      </c>
      <c r="D50" s="24" t="s">
        <v>308</v>
      </c>
      <c r="E50" s="24" t="s">
        <v>309</v>
      </c>
      <c r="F50" s="14" t="s">
        <v>250</v>
      </c>
      <c r="G50" s="14" t="s">
        <v>246</v>
      </c>
      <c r="H50" s="30">
        <v>41919</v>
      </c>
      <c r="I50" s="30">
        <v>41919</v>
      </c>
      <c r="J50" s="95">
        <v>400</v>
      </c>
      <c r="K50" s="7" t="str">
        <f t="shared" si="0"/>
        <v>DOWNLOAD</v>
      </c>
      <c r="L50" s="7" t="str">
        <f t="shared" si="1"/>
        <v>CV</v>
      </c>
      <c r="M50" s="1"/>
    </row>
    <row r="51" spans="1:13" ht="13.5">
      <c r="A51" s="24">
        <v>49</v>
      </c>
      <c r="B51" s="24">
        <v>8589</v>
      </c>
      <c r="C51" s="14">
        <v>2014</v>
      </c>
      <c r="D51" s="24" t="s">
        <v>303</v>
      </c>
      <c r="E51" s="24" t="s">
        <v>304</v>
      </c>
      <c r="F51" s="14" t="s">
        <v>250</v>
      </c>
      <c r="G51" s="14" t="s">
        <v>246</v>
      </c>
      <c r="H51" s="30">
        <v>41920</v>
      </c>
      <c r="I51" s="30">
        <v>41920</v>
      </c>
      <c r="J51" s="95">
        <v>400</v>
      </c>
      <c r="K51" s="7" t="str">
        <f t="shared" si="0"/>
        <v>DOWNLOAD</v>
      </c>
      <c r="L51" s="7" t="str">
        <f t="shared" si="1"/>
        <v>CV</v>
      </c>
      <c r="M51" s="1"/>
    </row>
    <row r="52" spans="1:13" ht="13.5">
      <c r="A52" s="24">
        <v>50</v>
      </c>
      <c r="B52" s="24">
        <v>8590</v>
      </c>
      <c r="C52" s="14">
        <v>2014</v>
      </c>
      <c r="D52" s="24" t="s">
        <v>189</v>
      </c>
      <c r="E52" s="24" t="s">
        <v>13</v>
      </c>
      <c r="F52" s="14" t="s">
        <v>305</v>
      </c>
      <c r="G52" s="14" t="s">
        <v>246</v>
      </c>
      <c r="H52" s="30">
        <v>41920</v>
      </c>
      <c r="I52" s="30">
        <v>41920</v>
      </c>
      <c r="J52" s="95">
        <v>200</v>
      </c>
      <c r="K52" s="7" t="str">
        <f t="shared" si="0"/>
        <v>DOWNLOAD</v>
      </c>
      <c r="L52" s="7" t="str">
        <f t="shared" si="1"/>
        <v>CV</v>
      </c>
      <c r="M52" s="1"/>
    </row>
    <row r="53" spans="1:13" ht="13.5">
      <c r="A53" s="24">
        <v>51</v>
      </c>
      <c r="B53" s="24">
        <v>8591</v>
      </c>
      <c r="C53" s="14">
        <v>2014</v>
      </c>
      <c r="D53" s="24" t="s">
        <v>190</v>
      </c>
      <c r="E53" s="24" t="s">
        <v>310</v>
      </c>
      <c r="F53" s="14" t="s">
        <v>305</v>
      </c>
      <c r="G53" s="14" t="s">
        <v>246</v>
      </c>
      <c r="H53" s="30">
        <v>41920</v>
      </c>
      <c r="I53" s="30">
        <v>41920</v>
      </c>
      <c r="J53" s="95">
        <v>200</v>
      </c>
      <c r="K53" s="7" t="str">
        <f t="shared" si="0"/>
        <v>DOWNLOAD</v>
      </c>
      <c r="L53" s="7" t="str">
        <f t="shared" si="1"/>
        <v>CV</v>
      </c>
      <c r="M53" s="1"/>
    </row>
    <row r="54" spans="1:13" ht="13.5">
      <c r="A54" s="24">
        <v>52</v>
      </c>
      <c r="B54" s="24">
        <v>8592</v>
      </c>
      <c r="C54" s="14">
        <v>2014</v>
      </c>
      <c r="D54" s="24" t="s">
        <v>180</v>
      </c>
      <c r="E54" s="24" t="s">
        <v>181</v>
      </c>
      <c r="F54" s="14" t="s">
        <v>305</v>
      </c>
      <c r="G54" s="14" t="s">
        <v>246</v>
      </c>
      <c r="H54" s="30">
        <v>41920</v>
      </c>
      <c r="I54" s="30">
        <v>41920</v>
      </c>
      <c r="J54" s="95">
        <v>200</v>
      </c>
      <c r="K54" s="7" t="str">
        <f t="shared" si="0"/>
        <v>DOWNLOAD</v>
      </c>
      <c r="L54" s="7" t="str">
        <f t="shared" si="1"/>
        <v>CV</v>
      </c>
      <c r="M54" s="1"/>
    </row>
    <row r="55" spans="1:13" ht="13.5">
      <c r="A55" s="24">
        <v>53</v>
      </c>
      <c r="B55" s="24">
        <v>8593</v>
      </c>
      <c r="C55" s="14">
        <v>2014</v>
      </c>
      <c r="D55" s="24" t="s">
        <v>311</v>
      </c>
      <c r="E55" s="24" t="s">
        <v>252</v>
      </c>
      <c r="F55" s="14" t="s">
        <v>305</v>
      </c>
      <c r="G55" s="14" t="s">
        <v>246</v>
      </c>
      <c r="H55" s="30">
        <v>41921</v>
      </c>
      <c r="I55" s="30">
        <v>41921</v>
      </c>
      <c r="J55" s="95">
        <v>200</v>
      </c>
      <c r="K55" s="7" t="str">
        <f t="shared" si="0"/>
        <v>DOWNLOAD</v>
      </c>
      <c r="L55" s="7" t="str">
        <f t="shared" si="1"/>
        <v>CV</v>
      </c>
      <c r="M55" s="1"/>
    </row>
    <row r="56" spans="1:13" ht="13.5">
      <c r="A56" s="24">
        <v>54</v>
      </c>
      <c r="B56" s="24">
        <v>8594</v>
      </c>
      <c r="C56" s="14">
        <v>2014</v>
      </c>
      <c r="D56" s="24" t="s">
        <v>180</v>
      </c>
      <c r="E56" s="24" t="s">
        <v>181</v>
      </c>
      <c r="F56" s="14" t="s">
        <v>305</v>
      </c>
      <c r="G56" s="14" t="s">
        <v>246</v>
      </c>
      <c r="H56" s="30">
        <v>41921</v>
      </c>
      <c r="I56" s="30">
        <v>41921</v>
      </c>
      <c r="J56" s="95">
        <v>200</v>
      </c>
      <c r="K56" s="7" t="str">
        <f t="shared" si="0"/>
        <v>DOWNLOAD</v>
      </c>
      <c r="L56" s="7" t="str">
        <f t="shared" si="1"/>
        <v>CV</v>
      </c>
      <c r="M56" s="1"/>
    </row>
    <row r="57" spans="1:13" ht="13.5">
      <c r="A57" s="24">
        <v>55</v>
      </c>
      <c r="B57" s="24">
        <v>8595</v>
      </c>
      <c r="C57" s="14">
        <v>2014</v>
      </c>
      <c r="D57" s="24" t="s">
        <v>312</v>
      </c>
      <c r="E57" s="24" t="s">
        <v>313</v>
      </c>
      <c r="F57" s="14" t="s">
        <v>250</v>
      </c>
      <c r="G57" s="14" t="s">
        <v>246</v>
      </c>
      <c r="H57" s="30">
        <v>41921</v>
      </c>
      <c r="I57" s="30">
        <v>41921</v>
      </c>
      <c r="J57" s="95">
        <v>400</v>
      </c>
      <c r="K57" s="7" t="str">
        <f t="shared" si="0"/>
        <v>DOWNLOAD</v>
      </c>
      <c r="L57" s="7" t="str">
        <f t="shared" si="1"/>
        <v>CV</v>
      </c>
      <c r="M57" s="1"/>
    </row>
    <row r="58" spans="1:13" ht="13.5">
      <c r="A58" s="24">
        <v>56</v>
      </c>
      <c r="B58" s="24">
        <v>8653</v>
      </c>
      <c r="C58" s="14">
        <v>2014</v>
      </c>
      <c r="D58" s="24" t="s">
        <v>19</v>
      </c>
      <c r="E58" s="24" t="s">
        <v>53</v>
      </c>
      <c r="F58" s="14" t="s">
        <v>314</v>
      </c>
      <c r="G58" s="14" t="s">
        <v>315</v>
      </c>
      <c r="H58" s="30">
        <v>41899</v>
      </c>
      <c r="I58" s="30">
        <v>41899</v>
      </c>
      <c r="J58" s="95">
        <v>700</v>
      </c>
      <c r="K58" s="7" t="str">
        <f t="shared" si="0"/>
        <v>DOWNLOAD</v>
      </c>
      <c r="L58" s="7" t="str">
        <f t="shared" si="1"/>
        <v>CV</v>
      </c>
      <c r="M58" s="1"/>
    </row>
    <row r="59" spans="1:13" ht="27.75">
      <c r="A59" s="24">
        <v>57</v>
      </c>
      <c r="B59" s="24">
        <v>8655</v>
      </c>
      <c r="C59" s="14">
        <v>2014</v>
      </c>
      <c r="D59" s="24" t="s">
        <v>316</v>
      </c>
      <c r="E59" s="24" t="s">
        <v>317</v>
      </c>
      <c r="F59" s="14" t="s">
        <v>318</v>
      </c>
      <c r="G59" s="22" t="s">
        <v>319</v>
      </c>
      <c r="H59" s="30">
        <v>41905</v>
      </c>
      <c r="I59" s="30">
        <v>41906</v>
      </c>
      <c r="J59" s="95">
        <v>350</v>
      </c>
      <c r="K59" s="7" t="str">
        <f t="shared" si="0"/>
        <v>DOWNLOAD</v>
      </c>
      <c r="L59" s="7" t="str">
        <f t="shared" si="1"/>
        <v>CV</v>
      </c>
      <c r="M59" s="1"/>
    </row>
    <row r="60" spans="1:13" ht="27.75">
      <c r="A60" s="24">
        <v>58</v>
      </c>
      <c r="B60" s="24">
        <v>8656</v>
      </c>
      <c r="C60" s="14">
        <v>2014</v>
      </c>
      <c r="D60" s="24" t="s">
        <v>320</v>
      </c>
      <c r="E60" s="24" t="s">
        <v>164</v>
      </c>
      <c r="F60" s="22" t="s">
        <v>272</v>
      </c>
      <c r="G60" s="22" t="s">
        <v>319</v>
      </c>
      <c r="H60" s="30">
        <v>41905</v>
      </c>
      <c r="I60" s="30">
        <v>41906</v>
      </c>
      <c r="J60" s="95">
        <v>600</v>
      </c>
      <c r="K60" s="7" t="str">
        <f t="shared" si="0"/>
        <v>DOWNLOAD</v>
      </c>
      <c r="L60" s="7" t="str">
        <f t="shared" si="1"/>
        <v>CV</v>
      </c>
      <c r="M60" s="1"/>
    </row>
    <row r="61" spans="1:13" ht="27.75">
      <c r="A61" s="24">
        <v>59</v>
      </c>
      <c r="B61" s="24">
        <v>8657</v>
      </c>
      <c r="C61" s="14">
        <v>2014</v>
      </c>
      <c r="D61" s="24" t="s">
        <v>321</v>
      </c>
      <c r="E61" s="24" t="s">
        <v>322</v>
      </c>
      <c r="F61" s="14" t="s">
        <v>323</v>
      </c>
      <c r="G61" s="22" t="s">
        <v>319</v>
      </c>
      <c r="H61" s="30">
        <v>41905</v>
      </c>
      <c r="I61" s="30">
        <v>41906</v>
      </c>
      <c r="J61" s="95">
        <v>550</v>
      </c>
      <c r="K61" s="7" t="str">
        <f t="shared" si="0"/>
        <v>DOWNLOAD</v>
      </c>
      <c r="L61" s="7" t="str">
        <f t="shared" si="1"/>
        <v>CV</v>
      </c>
      <c r="M61" s="1"/>
    </row>
    <row r="62" spans="1:13" ht="27.75">
      <c r="A62" s="24">
        <v>60</v>
      </c>
      <c r="B62" s="24">
        <v>8658</v>
      </c>
      <c r="C62" s="14">
        <v>2014</v>
      </c>
      <c r="D62" s="24" t="s">
        <v>324</v>
      </c>
      <c r="E62" s="24" t="s">
        <v>231</v>
      </c>
      <c r="F62" s="14" t="s">
        <v>325</v>
      </c>
      <c r="G62" s="22" t="s">
        <v>319</v>
      </c>
      <c r="H62" s="30">
        <v>41905</v>
      </c>
      <c r="I62" s="30">
        <v>41906</v>
      </c>
      <c r="J62" s="95">
        <v>450</v>
      </c>
      <c r="K62" s="7" t="str">
        <f t="shared" si="0"/>
        <v>DOWNLOAD</v>
      </c>
      <c r="L62" s="7" t="str">
        <f t="shared" si="1"/>
        <v>CV</v>
      </c>
      <c r="M62" s="1"/>
    </row>
    <row r="63" spans="1:90" s="10" customFormat="1" ht="13.5">
      <c r="A63" s="24">
        <v>61</v>
      </c>
      <c r="B63" s="24">
        <v>8659</v>
      </c>
      <c r="C63" s="14">
        <v>2014</v>
      </c>
      <c r="D63" s="24" t="s">
        <v>326</v>
      </c>
      <c r="E63" s="24" t="s">
        <v>265</v>
      </c>
      <c r="F63" s="14" t="s">
        <v>255</v>
      </c>
      <c r="G63" s="14" t="s">
        <v>273</v>
      </c>
      <c r="H63" s="30">
        <v>41907</v>
      </c>
      <c r="I63" s="30">
        <v>41908</v>
      </c>
      <c r="J63" s="95">
        <v>400</v>
      </c>
      <c r="K63" s="7" t="str">
        <f t="shared" si="0"/>
        <v>DOWNLOAD</v>
      </c>
      <c r="L63" s="7" t="str">
        <f t="shared" si="1"/>
        <v>CV</v>
      </c>
      <c r="M63" s="1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ht="13.5">
      <c r="A64" s="24">
        <v>62</v>
      </c>
      <c r="B64" s="24">
        <v>8660</v>
      </c>
      <c r="C64" s="14">
        <v>2014</v>
      </c>
      <c r="D64" s="24" t="s">
        <v>19</v>
      </c>
      <c r="E64" s="24" t="s">
        <v>116</v>
      </c>
      <c r="F64" s="14" t="s">
        <v>327</v>
      </c>
      <c r="G64" s="14" t="s">
        <v>127</v>
      </c>
      <c r="H64" s="30">
        <v>41989</v>
      </c>
      <c r="I64" s="30">
        <v>41990</v>
      </c>
      <c r="J64" s="95">
        <v>800</v>
      </c>
      <c r="K64" s="7" t="str">
        <f t="shared" si="0"/>
        <v>DOWNLOAD</v>
      </c>
      <c r="L64" s="7" t="str">
        <f t="shared" si="1"/>
        <v>CV</v>
      </c>
      <c r="M64" s="1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13" ht="27.75">
      <c r="A65" s="24">
        <v>63</v>
      </c>
      <c r="B65" s="24">
        <v>8661</v>
      </c>
      <c r="C65" s="14">
        <v>2014</v>
      </c>
      <c r="D65" s="24" t="s">
        <v>54</v>
      </c>
      <c r="E65" s="24" t="s">
        <v>7</v>
      </c>
      <c r="F65" s="14" t="s">
        <v>328</v>
      </c>
      <c r="G65" s="22" t="s">
        <v>161</v>
      </c>
      <c r="H65" s="30">
        <v>41791</v>
      </c>
      <c r="I65" s="30">
        <v>41973</v>
      </c>
      <c r="J65" s="95">
        <v>1200</v>
      </c>
      <c r="K65" s="7" t="str">
        <f t="shared" si="0"/>
        <v>DOWNLOAD</v>
      </c>
      <c r="L65" s="7" t="str">
        <f t="shared" si="1"/>
        <v>CV</v>
      </c>
      <c r="M65" s="1"/>
    </row>
    <row r="66" spans="1:13" ht="27.75">
      <c r="A66" s="24">
        <v>64</v>
      </c>
      <c r="B66" s="24">
        <v>8662</v>
      </c>
      <c r="C66" s="14">
        <v>2014</v>
      </c>
      <c r="D66" s="24" t="s">
        <v>54</v>
      </c>
      <c r="E66" s="24" t="s">
        <v>7</v>
      </c>
      <c r="F66" s="14" t="s">
        <v>328</v>
      </c>
      <c r="G66" s="22" t="s">
        <v>161</v>
      </c>
      <c r="H66" s="30">
        <v>41791</v>
      </c>
      <c r="I66" s="30">
        <v>41973</v>
      </c>
      <c r="J66" s="95">
        <v>1200</v>
      </c>
      <c r="K66" s="7" t="str">
        <f t="shared" si="0"/>
        <v>DOWNLOAD</v>
      </c>
      <c r="L66" s="7" t="str">
        <f t="shared" si="1"/>
        <v>CV</v>
      </c>
      <c r="M66" s="1"/>
    </row>
    <row r="67" spans="1:13" ht="13.5">
      <c r="A67" s="24">
        <v>65</v>
      </c>
      <c r="B67" s="24">
        <v>8703</v>
      </c>
      <c r="C67" s="14">
        <v>2014</v>
      </c>
      <c r="D67" s="24" t="s">
        <v>95</v>
      </c>
      <c r="E67" s="24" t="s">
        <v>96</v>
      </c>
      <c r="F67" s="14" t="s">
        <v>329</v>
      </c>
      <c r="G67" s="22" t="s">
        <v>330</v>
      </c>
      <c r="H67" s="30">
        <v>41898</v>
      </c>
      <c r="I67" s="30">
        <v>41899</v>
      </c>
      <c r="J67" s="95">
        <v>1400</v>
      </c>
      <c r="K67" s="7" t="str">
        <f t="shared" si="0"/>
        <v>DOWNLOAD</v>
      </c>
      <c r="L67" s="7" t="str">
        <f t="shared" si="1"/>
        <v>CV</v>
      </c>
      <c r="M67" s="1"/>
    </row>
    <row r="68" spans="1:13" ht="13.5">
      <c r="A68" s="24">
        <v>66</v>
      </c>
      <c r="B68" s="24">
        <v>8704</v>
      </c>
      <c r="C68" s="14">
        <v>2014</v>
      </c>
      <c r="D68" s="24" t="s">
        <v>95</v>
      </c>
      <c r="E68" s="24" t="s">
        <v>96</v>
      </c>
      <c r="F68" s="14" t="s">
        <v>329</v>
      </c>
      <c r="G68" s="22" t="s">
        <v>330</v>
      </c>
      <c r="H68" s="30">
        <v>41905</v>
      </c>
      <c r="I68" s="30">
        <v>41906</v>
      </c>
      <c r="J68" s="95">
        <v>1400</v>
      </c>
      <c r="K68" s="7" t="str">
        <f aca="true" t="shared" si="2" ref="K68:K131">HYPERLINK(CONCATENATE("http://trasparenza.cefpas.it/wp-content/uploads/2014/LETTERE_DOCENTI/2014/settembre/",B68,"_",D68,"_",LEFT(E68,1),".pdf"),"DOWNLOAD")</f>
        <v>DOWNLOAD</v>
      </c>
      <c r="L68" s="7" t="str">
        <f aca="true" t="shared" si="3" ref="L68:L131">HYPERLINK(CONCATENATE("http://trasparenza.cefpas.it/wp-content/uploads/2015/CV_DOCENTI/",D68,"_",E68,"_","CV",".pdf"),"CV")</f>
        <v>CV</v>
      </c>
      <c r="M68" s="1"/>
    </row>
    <row r="69" spans="1:13" ht="13.5">
      <c r="A69" s="24">
        <v>67</v>
      </c>
      <c r="B69" s="24">
        <v>8705</v>
      </c>
      <c r="C69" s="14">
        <v>2014</v>
      </c>
      <c r="D69" s="24" t="s">
        <v>331</v>
      </c>
      <c r="E69" s="24" t="s">
        <v>90</v>
      </c>
      <c r="F69" s="14" t="s">
        <v>329</v>
      </c>
      <c r="G69" s="22" t="s">
        <v>330</v>
      </c>
      <c r="H69" s="30">
        <v>41912</v>
      </c>
      <c r="I69" s="30">
        <v>41913</v>
      </c>
      <c r="J69" s="95">
        <v>1400</v>
      </c>
      <c r="K69" s="7" t="str">
        <f t="shared" si="2"/>
        <v>DOWNLOAD</v>
      </c>
      <c r="L69" s="7" t="str">
        <f t="shared" si="3"/>
        <v>CV</v>
      </c>
      <c r="M69" s="1"/>
    </row>
    <row r="70" spans="1:13" ht="13.5">
      <c r="A70" s="24">
        <v>68</v>
      </c>
      <c r="B70" s="24">
        <v>8706</v>
      </c>
      <c r="C70" s="14">
        <v>2014</v>
      </c>
      <c r="D70" s="24" t="s">
        <v>331</v>
      </c>
      <c r="E70" s="24" t="s">
        <v>90</v>
      </c>
      <c r="F70" s="14" t="s">
        <v>329</v>
      </c>
      <c r="G70" s="22" t="s">
        <v>330</v>
      </c>
      <c r="H70" s="30">
        <v>41919</v>
      </c>
      <c r="I70" s="30">
        <v>41920</v>
      </c>
      <c r="J70" s="95">
        <v>1400</v>
      </c>
      <c r="K70" s="7" t="str">
        <f t="shared" si="2"/>
        <v>DOWNLOAD</v>
      </c>
      <c r="L70" s="7" t="str">
        <f t="shared" si="3"/>
        <v>CV</v>
      </c>
      <c r="M70" s="1"/>
    </row>
    <row r="71" spans="1:13" ht="27.75">
      <c r="A71" s="24">
        <v>69</v>
      </c>
      <c r="B71" s="24">
        <v>8734</v>
      </c>
      <c r="C71" s="14">
        <v>2014</v>
      </c>
      <c r="D71" s="24" t="s">
        <v>442</v>
      </c>
      <c r="E71" s="24" t="s">
        <v>164</v>
      </c>
      <c r="F71" s="14" t="s">
        <v>314</v>
      </c>
      <c r="G71" s="14" t="s">
        <v>315</v>
      </c>
      <c r="H71" s="30">
        <v>41900</v>
      </c>
      <c r="I71" s="30">
        <v>41900</v>
      </c>
      <c r="J71" s="95">
        <v>700</v>
      </c>
      <c r="K71" s="7" t="str">
        <f t="shared" si="2"/>
        <v>DOWNLOAD</v>
      </c>
      <c r="L71" s="7" t="str">
        <f t="shared" si="3"/>
        <v>CV</v>
      </c>
      <c r="M71" s="1"/>
    </row>
    <row r="72" spans="1:13" ht="13.5">
      <c r="A72" s="24">
        <v>70</v>
      </c>
      <c r="B72" s="24">
        <v>8735</v>
      </c>
      <c r="C72" s="14">
        <v>2014</v>
      </c>
      <c r="D72" s="24" t="s">
        <v>54</v>
      </c>
      <c r="E72" s="24" t="s">
        <v>7</v>
      </c>
      <c r="F72" s="14" t="s">
        <v>332</v>
      </c>
      <c r="G72" s="22" t="s">
        <v>333</v>
      </c>
      <c r="H72" s="30">
        <v>41919</v>
      </c>
      <c r="I72" s="30">
        <v>41920</v>
      </c>
      <c r="J72" s="95">
        <v>2100</v>
      </c>
      <c r="K72" s="7" t="str">
        <f t="shared" si="2"/>
        <v>DOWNLOAD</v>
      </c>
      <c r="L72" s="7" t="str">
        <f t="shared" si="3"/>
        <v>CV</v>
      </c>
      <c r="M72" s="1"/>
    </row>
    <row r="73" spans="1:13" ht="13.5">
      <c r="A73" s="24">
        <v>71</v>
      </c>
      <c r="B73" s="24">
        <v>8736</v>
      </c>
      <c r="C73" s="14">
        <v>2014</v>
      </c>
      <c r="D73" s="24" t="s">
        <v>334</v>
      </c>
      <c r="E73" s="24" t="s">
        <v>62</v>
      </c>
      <c r="F73" s="14" t="s">
        <v>255</v>
      </c>
      <c r="G73" s="22" t="s">
        <v>335</v>
      </c>
      <c r="H73" s="30">
        <v>41906</v>
      </c>
      <c r="I73" s="30">
        <v>41906</v>
      </c>
      <c r="J73" s="95">
        <v>400</v>
      </c>
      <c r="K73" s="7" t="str">
        <f t="shared" si="2"/>
        <v>DOWNLOAD</v>
      </c>
      <c r="L73" s="7" t="str">
        <f t="shared" si="3"/>
        <v>CV</v>
      </c>
      <c r="M73" s="1"/>
    </row>
    <row r="74" spans="1:13" ht="13.5">
      <c r="A74" s="24">
        <v>72</v>
      </c>
      <c r="B74" s="24">
        <v>8737</v>
      </c>
      <c r="C74" s="14">
        <v>2014</v>
      </c>
      <c r="D74" s="24" t="s">
        <v>49</v>
      </c>
      <c r="E74" s="24" t="s">
        <v>336</v>
      </c>
      <c r="F74" s="14" t="s">
        <v>250</v>
      </c>
      <c r="G74" s="14" t="s">
        <v>246</v>
      </c>
      <c r="H74" s="30">
        <v>41900</v>
      </c>
      <c r="I74" s="30">
        <v>41900</v>
      </c>
      <c r="J74" s="95">
        <v>400</v>
      </c>
      <c r="K74" s="7" t="str">
        <f t="shared" si="2"/>
        <v>DOWNLOAD</v>
      </c>
      <c r="L74" s="7" t="str">
        <f t="shared" si="3"/>
        <v>CV</v>
      </c>
      <c r="M74" s="1"/>
    </row>
    <row r="75" spans="1:13" ht="13.5">
      <c r="A75" s="24">
        <v>73</v>
      </c>
      <c r="B75" s="24">
        <v>8738</v>
      </c>
      <c r="C75" s="14">
        <v>2014</v>
      </c>
      <c r="D75" s="24" t="s">
        <v>337</v>
      </c>
      <c r="E75" s="24" t="s">
        <v>50</v>
      </c>
      <c r="F75" s="14" t="s">
        <v>250</v>
      </c>
      <c r="G75" s="14" t="s">
        <v>246</v>
      </c>
      <c r="H75" s="30">
        <v>41900</v>
      </c>
      <c r="I75" s="30">
        <v>41900</v>
      </c>
      <c r="J75" s="95">
        <v>400</v>
      </c>
      <c r="K75" s="7" t="str">
        <f t="shared" si="2"/>
        <v>DOWNLOAD</v>
      </c>
      <c r="L75" s="7" t="str">
        <f t="shared" si="3"/>
        <v>CV</v>
      </c>
      <c r="M75" s="1"/>
    </row>
    <row r="76" spans="1:13" ht="13.5">
      <c r="A76" s="24">
        <v>74</v>
      </c>
      <c r="B76" s="24">
        <v>8739</v>
      </c>
      <c r="C76" s="14">
        <v>2014</v>
      </c>
      <c r="D76" s="24" t="s">
        <v>191</v>
      </c>
      <c r="E76" s="24" t="s">
        <v>192</v>
      </c>
      <c r="F76" s="14" t="s">
        <v>305</v>
      </c>
      <c r="G76" s="14" t="s">
        <v>246</v>
      </c>
      <c r="H76" s="30">
        <v>41918</v>
      </c>
      <c r="I76" s="30">
        <v>41918</v>
      </c>
      <c r="J76" s="95">
        <v>200</v>
      </c>
      <c r="K76" s="7" t="str">
        <f t="shared" si="2"/>
        <v>DOWNLOAD</v>
      </c>
      <c r="L76" s="7" t="str">
        <f t="shared" si="3"/>
        <v>CV</v>
      </c>
      <c r="M76" s="1"/>
    </row>
    <row r="77" spans="1:13" ht="13.5">
      <c r="A77" s="24">
        <v>75</v>
      </c>
      <c r="B77" s="24">
        <v>8740</v>
      </c>
      <c r="C77" s="14">
        <v>2014</v>
      </c>
      <c r="D77" s="24" t="s">
        <v>71</v>
      </c>
      <c r="E77" s="24" t="s">
        <v>72</v>
      </c>
      <c r="F77" s="14" t="s">
        <v>305</v>
      </c>
      <c r="G77" s="14" t="s">
        <v>246</v>
      </c>
      <c r="H77" s="30">
        <v>41919</v>
      </c>
      <c r="I77" s="30">
        <v>41919</v>
      </c>
      <c r="J77" s="95">
        <v>200</v>
      </c>
      <c r="K77" s="7" t="str">
        <f t="shared" si="2"/>
        <v>DOWNLOAD</v>
      </c>
      <c r="L77" s="7" t="str">
        <f t="shared" si="3"/>
        <v>CV</v>
      </c>
      <c r="M77" s="1"/>
    </row>
    <row r="78" spans="1:13" ht="13.5">
      <c r="A78" s="24">
        <v>76</v>
      </c>
      <c r="B78" s="24">
        <v>8741</v>
      </c>
      <c r="C78" s="14">
        <v>2014</v>
      </c>
      <c r="D78" s="24" t="s">
        <v>91</v>
      </c>
      <c r="E78" s="24" t="s">
        <v>48</v>
      </c>
      <c r="F78" s="14" t="s">
        <v>305</v>
      </c>
      <c r="G78" s="14" t="s">
        <v>246</v>
      </c>
      <c r="H78" s="30">
        <v>41919</v>
      </c>
      <c r="I78" s="30">
        <v>41919</v>
      </c>
      <c r="J78" s="95">
        <v>200</v>
      </c>
      <c r="K78" s="7" t="str">
        <f t="shared" si="2"/>
        <v>DOWNLOAD</v>
      </c>
      <c r="L78" s="7" t="str">
        <f t="shared" si="3"/>
        <v>CV</v>
      </c>
      <c r="M78" s="1"/>
    </row>
    <row r="79" spans="1:13" ht="13.5">
      <c r="A79" s="24">
        <v>77</v>
      </c>
      <c r="B79" s="24">
        <v>8742</v>
      </c>
      <c r="C79" s="14">
        <v>2014</v>
      </c>
      <c r="D79" s="24" t="s">
        <v>188</v>
      </c>
      <c r="E79" s="24" t="s">
        <v>53</v>
      </c>
      <c r="F79" s="14" t="s">
        <v>305</v>
      </c>
      <c r="G79" s="14" t="s">
        <v>246</v>
      </c>
      <c r="H79" s="30">
        <v>41919</v>
      </c>
      <c r="I79" s="30">
        <v>41919</v>
      </c>
      <c r="J79" s="95">
        <v>200</v>
      </c>
      <c r="K79" s="7" t="str">
        <f t="shared" si="2"/>
        <v>DOWNLOAD</v>
      </c>
      <c r="L79" s="7" t="str">
        <f t="shared" si="3"/>
        <v>CV</v>
      </c>
      <c r="M79" s="1"/>
    </row>
    <row r="80" spans="1:13" ht="27.75">
      <c r="A80" s="24">
        <v>78</v>
      </c>
      <c r="B80" s="24">
        <v>8743</v>
      </c>
      <c r="C80" s="14">
        <v>2014</v>
      </c>
      <c r="D80" s="24" t="s">
        <v>338</v>
      </c>
      <c r="E80" s="24" t="s">
        <v>53</v>
      </c>
      <c r="F80" s="14" t="s">
        <v>295</v>
      </c>
      <c r="G80" s="22" t="s">
        <v>161</v>
      </c>
      <c r="H80" s="30">
        <v>41907</v>
      </c>
      <c r="I80" s="30">
        <v>41907</v>
      </c>
      <c r="J80" s="95">
        <v>800</v>
      </c>
      <c r="K80" s="7" t="str">
        <f t="shared" si="2"/>
        <v>DOWNLOAD</v>
      </c>
      <c r="L80" s="7" t="str">
        <f t="shared" si="3"/>
        <v>CV</v>
      </c>
      <c r="M80" s="1"/>
    </row>
    <row r="81" spans="1:13" ht="27.75">
      <c r="A81" s="24">
        <v>79</v>
      </c>
      <c r="B81" s="24">
        <v>8744</v>
      </c>
      <c r="C81" s="14">
        <v>2014</v>
      </c>
      <c r="D81" s="24" t="s">
        <v>39</v>
      </c>
      <c r="E81" s="24" t="s">
        <v>30</v>
      </c>
      <c r="F81" s="22" t="s">
        <v>295</v>
      </c>
      <c r="G81" s="22" t="s">
        <v>161</v>
      </c>
      <c r="H81" s="30">
        <v>41908</v>
      </c>
      <c r="I81" s="30">
        <v>41908</v>
      </c>
      <c r="J81" s="95">
        <v>800</v>
      </c>
      <c r="K81" s="7" t="str">
        <f t="shared" si="2"/>
        <v>DOWNLOAD</v>
      </c>
      <c r="L81" s="7" t="str">
        <f t="shared" si="3"/>
        <v>CV</v>
      </c>
      <c r="M81" s="1"/>
    </row>
    <row r="82" spans="1:13" ht="27.75">
      <c r="A82" s="24">
        <v>80</v>
      </c>
      <c r="B82" s="24">
        <v>8745</v>
      </c>
      <c r="C82" s="14">
        <v>2014</v>
      </c>
      <c r="D82" s="24" t="s">
        <v>339</v>
      </c>
      <c r="E82" s="24" t="s">
        <v>340</v>
      </c>
      <c r="F82" s="22" t="s">
        <v>341</v>
      </c>
      <c r="G82" s="22" t="s">
        <v>342</v>
      </c>
      <c r="H82" s="30">
        <v>41913</v>
      </c>
      <c r="I82" s="30">
        <v>41913</v>
      </c>
      <c r="J82" s="95">
        <v>350</v>
      </c>
      <c r="K82" s="7" t="str">
        <f t="shared" si="2"/>
        <v>DOWNLOAD</v>
      </c>
      <c r="L82" s="7" t="str">
        <f t="shared" si="3"/>
        <v>CV</v>
      </c>
      <c r="M82" s="1"/>
    </row>
    <row r="83" spans="1:13" ht="13.5">
      <c r="A83" s="24">
        <v>81</v>
      </c>
      <c r="B83" s="24">
        <v>8779</v>
      </c>
      <c r="C83" s="14">
        <v>2014</v>
      </c>
      <c r="D83" s="24" t="s">
        <v>343</v>
      </c>
      <c r="E83" s="24" t="s">
        <v>7</v>
      </c>
      <c r="F83" s="14" t="s">
        <v>344</v>
      </c>
      <c r="G83" s="14" t="s">
        <v>345</v>
      </c>
      <c r="H83" s="30">
        <v>41914</v>
      </c>
      <c r="I83" s="30">
        <v>41915</v>
      </c>
      <c r="J83" s="95">
        <v>250</v>
      </c>
      <c r="K83" s="7" t="str">
        <f t="shared" si="2"/>
        <v>DOWNLOAD</v>
      </c>
      <c r="L83" s="7" t="str">
        <f t="shared" si="3"/>
        <v>CV</v>
      </c>
      <c r="M83" s="1"/>
    </row>
    <row r="84" spans="1:13" ht="13.5">
      <c r="A84" s="24">
        <v>82</v>
      </c>
      <c r="B84" s="24">
        <v>8780</v>
      </c>
      <c r="C84" s="14">
        <v>2014</v>
      </c>
      <c r="D84" s="24" t="s">
        <v>346</v>
      </c>
      <c r="E84" s="24" t="s">
        <v>13</v>
      </c>
      <c r="F84" s="14" t="s">
        <v>344</v>
      </c>
      <c r="G84" s="14" t="s">
        <v>345</v>
      </c>
      <c r="H84" s="30">
        <v>41914</v>
      </c>
      <c r="I84" s="30">
        <v>41915</v>
      </c>
      <c r="J84" s="95">
        <v>250</v>
      </c>
      <c r="K84" s="7" t="str">
        <f t="shared" si="2"/>
        <v>DOWNLOAD</v>
      </c>
      <c r="L84" s="7" t="str">
        <f t="shared" si="3"/>
        <v>CV</v>
      </c>
      <c r="M84" s="1"/>
    </row>
    <row r="85" spans="1:13" ht="13.5">
      <c r="A85" s="24">
        <v>83</v>
      </c>
      <c r="B85" s="24">
        <v>8781</v>
      </c>
      <c r="C85" s="14">
        <v>2014</v>
      </c>
      <c r="D85" s="24" t="s">
        <v>443</v>
      </c>
      <c r="E85" s="24" t="s">
        <v>62</v>
      </c>
      <c r="F85" s="22" t="s">
        <v>347</v>
      </c>
      <c r="G85" s="14" t="s">
        <v>345</v>
      </c>
      <c r="H85" s="30">
        <v>41914</v>
      </c>
      <c r="I85" s="30">
        <v>41915</v>
      </c>
      <c r="J85" s="95">
        <v>450</v>
      </c>
      <c r="K85" s="7" t="str">
        <f t="shared" si="2"/>
        <v>DOWNLOAD</v>
      </c>
      <c r="L85" s="7" t="str">
        <f t="shared" si="3"/>
        <v>CV</v>
      </c>
      <c r="M85" s="1"/>
    </row>
    <row r="86" spans="1:13" ht="13.5">
      <c r="A86" s="24">
        <v>84</v>
      </c>
      <c r="B86" s="24">
        <v>8782</v>
      </c>
      <c r="C86" s="14">
        <v>2014</v>
      </c>
      <c r="D86" s="24" t="s">
        <v>54</v>
      </c>
      <c r="E86" s="24" t="s">
        <v>7</v>
      </c>
      <c r="F86" s="14" t="s">
        <v>348</v>
      </c>
      <c r="G86" s="22" t="s">
        <v>349</v>
      </c>
      <c r="H86" s="30">
        <v>41927</v>
      </c>
      <c r="I86" s="30">
        <v>41927</v>
      </c>
      <c r="J86" s="95">
        <v>300</v>
      </c>
      <c r="K86" s="7" t="str">
        <f t="shared" si="2"/>
        <v>DOWNLOAD</v>
      </c>
      <c r="L86" s="7" t="str">
        <f t="shared" si="3"/>
        <v>CV</v>
      </c>
      <c r="M86" s="1"/>
    </row>
    <row r="87" spans="1:13" ht="13.5">
      <c r="A87" s="24">
        <v>85</v>
      </c>
      <c r="B87" s="24">
        <v>8783</v>
      </c>
      <c r="C87" s="14">
        <v>2014</v>
      </c>
      <c r="D87" s="24" t="s">
        <v>59</v>
      </c>
      <c r="E87" s="24" t="s">
        <v>60</v>
      </c>
      <c r="F87" s="22" t="s">
        <v>247</v>
      </c>
      <c r="G87" s="22" t="s">
        <v>349</v>
      </c>
      <c r="H87" s="30">
        <v>41927</v>
      </c>
      <c r="I87" s="30">
        <v>41927</v>
      </c>
      <c r="J87" s="95">
        <v>500</v>
      </c>
      <c r="K87" s="7" t="str">
        <f t="shared" si="2"/>
        <v>DOWNLOAD</v>
      </c>
      <c r="L87" s="7" t="str">
        <f t="shared" si="3"/>
        <v>CV</v>
      </c>
      <c r="M87" s="1"/>
    </row>
    <row r="88" spans="1:13" ht="13.5">
      <c r="A88" s="24">
        <v>86</v>
      </c>
      <c r="B88" s="24">
        <v>8784</v>
      </c>
      <c r="C88" s="14">
        <v>2014</v>
      </c>
      <c r="D88" s="24" t="s">
        <v>54</v>
      </c>
      <c r="E88" s="24" t="s">
        <v>7</v>
      </c>
      <c r="F88" s="22" t="s">
        <v>348</v>
      </c>
      <c r="G88" s="22" t="s">
        <v>349</v>
      </c>
      <c r="H88" s="30">
        <v>38276</v>
      </c>
      <c r="I88" s="30">
        <v>38276</v>
      </c>
      <c r="J88" s="95">
        <v>300</v>
      </c>
      <c r="K88" s="7" t="str">
        <f t="shared" si="2"/>
        <v>DOWNLOAD</v>
      </c>
      <c r="L88" s="7" t="str">
        <f t="shared" si="3"/>
        <v>CV</v>
      </c>
      <c r="M88" s="1"/>
    </row>
    <row r="89" spans="1:13" ht="13.5">
      <c r="A89" s="24">
        <v>87</v>
      </c>
      <c r="B89" s="24">
        <v>8785</v>
      </c>
      <c r="C89" s="14">
        <v>2014</v>
      </c>
      <c r="D89" s="24" t="s">
        <v>59</v>
      </c>
      <c r="E89" s="24" t="s">
        <v>60</v>
      </c>
      <c r="F89" s="22" t="s">
        <v>247</v>
      </c>
      <c r="G89" s="22" t="s">
        <v>349</v>
      </c>
      <c r="H89" s="30">
        <v>38276</v>
      </c>
      <c r="I89" s="30">
        <v>38276</v>
      </c>
      <c r="J89" s="95">
        <v>500</v>
      </c>
      <c r="K89" s="7" t="str">
        <f t="shared" si="2"/>
        <v>DOWNLOAD</v>
      </c>
      <c r="L89" s="7" t="str">
        <f t="shared" si="3"/>
        <v>CV</v>
      </c>
      <c r="M89" s="1"/>
    </row>
    <row r="90" spans="1:13" ht="27.75">
      <c r="A90" s="24">
        <v>88</v>
      </c>
      <c r="B90" s="24">
        <v>8953</v>
      </c>
      <c r="C90" s="14">
        <v>2014</v>
      </c>
      <c r="D90" s="24" t="s">
        <v>444</v>
      </c>
      <c r="E90" s="24" t="s">
        <v>350</v>
      </c>
      <c r="F90" s="22" t="s">
        <v>291</v>
      </c>
      <c r="G90" s="22" t="s">
        <v>342</v>
      </c>
      <c r="H90" s="30">
        <v>41913</v>
      </c>
      <c r="I90" s="30">
        <v>41913</v>
      </c>
      <c r="J90" s="95">
        <v>80</v>
      </c>
      <c r="K90" s="7" t="str">
        <f t="shared" si="2"/>
        <v>DOWNLOAD</v>
      </c>
      <c r="L90" s="7" t="str">
        <f t="shared" si="3"/>
        <v>CV</v>
      </c>
      <c r="M90" s="1"/>
    </row>
    <row r="91" spans="1:13" ht="27.75">
      <c r="A91" s="24">
        <v>89</v>
      </c>
      <c r="B91" s="24">
        <v>8954</v>
      </c>
      <c r="C91" s="14">
        <v>2014</v>
      </c>
      <c r="D91" s="24" t="s">
        <v>351</v>
      </c>
      <c r="E91" s="24" t="s">
        <v>352</v>
      </c>
      <c r="F91" s="22" t="s">
        <v>291</v>
      </c>
      <c r="G91" s="22" t="s">
        <v>342</v>
      </c>
      <c r="H91" s="30">
        <v>41913</v>
      </c>
      <c r="I91" s="30">
        <v>41913</v>
      </c>
      <c r="J91" s="95">
        <v>100</v>
      </c>
      <c r="K91" s="7" t="str">
        <f t="shared" si="2"/>
        <v>DOWNLOAD</v>
      </c>
      <c r="L91" s="7" t="str">
        <f t="shared" si="3"/>
        <v>CV</v>
      </c>
      <c r="M91" s="1"/>
    </row>
    <row r="92" spans="1:13" ht="27.75">
      <c r="A92" s="24">
        <v>90</v>
      </c>
      <c r="B92" s="24">
        <v>8955</v>
      </c>
      <c r="C92" s="14">
        <v>2014</v>
      </c>
      <c r="D92" s="24" t="s">
        <v>445</v>
      </c>
      <c r="E92" s="24" t="s">
        <v>149</v>
      </c>
      <c r="F92" s="22" t="s">
        <v>291</v>
      </c>
      <c r="G92" s="22" t="s">
        <v>342</v>
      </c>
      <c r="H92" s="30">
        <v>41913</v>
      </c>
      <c r="I92" s="30">
        <v>41913</v>
      </c>
      <c r="J92" s="95">
        <v>80</v>
      </c>
      <c r="K92" s="7" t="str">
        <f t="shared" si="2"/>
        <v>DOWNLOAD</v>
      </c>
      <c r="L92" s="7" t="str">
        <f t="shared" si="3"/>
        <v>CV</v>
      </c>
      <c r="M92" s="1"/>
    </row>
    <row r="93" spans="1:13" ht="27.75">
      <c r="A93" s="24">
        <v>91</v>
      </c>
      <c r="B93" s="24">
        <v>8956</v>
      </c>
      <c r="C93" s="14">
        <v>2014</v>
      </c>
      <c r="D93" s="24" t="s">
        <v>353</v>
      </c>
      <c r="E93" s="24" t="s">
        <v>64</v>
      </c>
      <c r="F93" s="22" t="s">
        <v>291</v>
      </c>
      <c r="G93" s="22" t="s">
        <v>342</v>
      </c>
      <c r="H93" s="30">
        <v>41914</v>
      </c>
      <c r="I93" s="30">
        <v>41914</v>
      </c>
      <c r="J93" s="95">
        <v>80</v>
      </c>
      <c r="K93" s="7" t="str">
        <f t="shared" si="2"/>
        <v>DOWNLOAD</v>
      </c>
      <c r="L93" s="7" t="str">
        <f t="shared" si="3"/>
        <v>CV</v>
      </c>
      <c r="M93" s="1"/>
    </row>
    <row r="94" spans="1:13" ht="27.75">
      <c r="A94" s="24">
        <v>92</v>
      </c>
      <c r="B94" s="24">
        <v>8957</v>
      </c>
      <c r="C94" s="14">
        <v>2014</v>
      </c>
      <c r="D94" s="24" t="s">
        <v>354</v>
      </c>
      <c r="E94" s="24" t="s">
        <v>355</v>
      </c>
      <c r="F94" s="22" t="s">
        <v>291</v>
      </c>
      <c r="G94" s="22" t="s">
        <v>342</v>
      </c>
      <c r="H94" s="30">
        <v>41914</v>
      </c>
      <c r="I94" s="30">
        <v>41914</v>
      </c>
      <c r="J94" s="95">
        <v>100</v>
      </c>
      <c r="K94" s="7" t="str">
        <f t="shared" si="2"/>
        <v>DOWNLOAD</v>
      </c>
      <c r="L94" s="7" t="str">
        <f t="shared" si="3"/>
        <v>CV</v>
      </c>
      <c r="M94" s="1"/>
    </row>
    <row r="95" spans="1:13" ht="27.75">
      <c r="A95" s="24">
        <v>93</v>
      </c>
      <c r="B95" s="24">
        <v>8959</v>
      </c>
      <c r="C95" s="14">
        <v>2014</v>
      </c>
      <c r="D95" s="24" t="s">
        <v>351</v>
      </c>
      <c r="E95" s="24" t="s">
        <v>352</v>
      </c>
      <c r="F95" s="22" t="s">
        <v>291</v>
      </c>
      <c r="G95" s="22" t="s">
        <v>342</v>
      </c>
      <c r="H95" s="30">
        <v>41914</v>
      </c>
      <c r="I95" s="30">
        <v>41914</v>
      </c>
      <c r="J95" s="95">
        <v>100</v>
      </c>
      <c r="K95" s="7" t="str">
        <f t="shared" si="2"/>
        <v>DOWNLOAD</v>
      </c>
      <c r="L95" s="7" t="str">
        <f t="shared" si="3"/>
        <v>CV</v>
      </c>
      <c r="M95" s="1"/>
    </row>
    <row r="96" spans="1:13" ht="27.75">
      <c r="A96" s="24">
        <v>94</v>
      </c>
      <c r="B96" s="24">
        <v>8960</v>
      </c>
      <c r="C96" s="14">
        <v>2014</v>
      </c>
      <c r="D96" s="24" t="s">
        <v>445</v>
      </c>
      <c r="E96" s="24" t="s">
        <v>149</v>
      </c>
      <c r="F96" s="22" t="s">
        <v>291</v>
      </c>
      <c r="G96" s="22" t="s">
        <v>342</v>
      </c>
      <c r="H96" s="30">
        <v>41914</v>
      </c>
      <c r="I96" s="30">
        <v>41914</v>
      </c>
      <c r="J96" s="95">
        <v>80</v>
      </c>
      <c r="K96" s="7" t="str">
        <f t="shared" si="2"/>
        <v>DOWNLOAD</v>
      </c>
      <c r="L96" s="7" t="str">
        <f t="shared" si="3"/>
        <v>CV</v>
      </c>
      <c r="M96" s="1"/>
    </row>
    <row r="97" spans="1:13" ht="27.75">
      <c r="A97" s="24">
        <v>95</v>
      </c>
      <c r="B97" s="24">
        <v>8961</v>
      </c>
      <c r="C97" s="14">
        <v>2014</v>
      </c>
      <c r="D97" s="24" t="s">
        <v>339</v>
      </c>
      <c r="E97" s="24" t="s">
        <v>340</v>
      </c>
      <c r="F97" s="22" t="s">
        <v>347</v>
      </c>
      <c r="G97" s="22" t="s">
        <v>342</v>
      </c>
      <c r="H97" s="30">
        <v>41914</v>
      </c>
      <c r="I97" s="30">
        <v>41914</v>
      </c>
      <c r="J97" s="95">
        <v>450</v>
      </c>
      <c r="K97" s="7" t="str">
        <f t="shared" si="2"/>
        <v>DOWNLOAD</v>
      </c>
      <c r="L97" s="7" t="str">
        <f t="shared" si="3"/>
        <v>CV</v>
      </c>
      <c r="M97" s="1"/>
    </row>
    <row r="98" spans="1:13" ht="27.75">
      <c r="A98" s="24">
        <v>96</v>
      </c>
      <c r="B98" s="24">
        <v>8967</v>
      </c>
      <c r="C98" s="14">
        <v>2014</v>
      </c>
      <c r="D98" s="24" t="s">
        <v>76</v>
      </c>
      <c r="E98" s="24" t="s">
        <v>77</v>
      </c>
      <c r="F98" s="22" t="s">
        <v>356</v>
      </c>
      <c r="G98" s="22" t="s">
        <v>357</v>
      </c>
      <c r="H98" s="30">
        <v>41902</v>
      </c>
      <c r="I98" s="30">
        <v>41902</v>
      </c>
      <c r="J98" s="95">
        <f>35*8</f>
        <v>280</v>
      </c>
      <c r="K98" s="7" t="str">
        <f t="shared" si="2"/>
        <v>DOWNLOAD</v>
      </c>
      <c r="L98" s="7" t="str">
        <f t="shared" si="3"/>
        <v>CV</v>
      </c>
      <c r="M98" s="1"/>
    </row>
    <row r="99" spans="1:13" ht="27.75">
      <c r="A99" s="24">
        <v>97</v>
      </c>
      <c r="B99" s="24">
        <v>8968</v>
      </c>
      <c r="C99" s="14">
        <v>2014</v>
      </c>
      <c r="D99" s="24" t="s">
        <v>358</v>
      </c>
      <c r="E99" s="24" t="s">
        <v>359</v>
      </c>
      <c r="F99" s="14" t="s">
        <v>360</v>
      </c>
      <c r="G99" s="22" t="s">
        <v>357</v>
      </c>
      <c r="H99" s="30">
        <v>41902</v>
      </c>
      <c r="I99" s="30">
        <v>42004</v>
      </c>
      <c r="J99" s="95">
        <f>23*4</f>
        <v>92</v>
      </c>
      <c r="K99" s="7" t="str">
        <f t="shared" si="2"/>
        <v>DOWNLOAD</v>
      </c>
      <c r="L99" s="7" t="str">
        <f t="shared" si="3"/>
        <v>CV</v>
      </c>
      <c r="M99" s="1"/>
    </row>
    <row r="100" spans="1:13" ht="27.75">
      <c r="A100" s="24">
        <v>98</v>
      </c>
      <c r="B100" s="24">
        <v>8969</v>
      </c>
      <c r="C100" s="14">
        <v>2014</v>
      </c>
      <c r="D100" s="24" t="s">
        <v>361</v>
      </c>
      <c r="E100" s="24" t="s">
        <v>175</v>
      </c>
      <c r="F100" s="14" t="s">
        <v>362</v>
      </c>
      <c r="G100" s="22" t="s">
        <v>357</v>
      </c>
      <c r="H100" s="30">
        <v>41902</v>
      </c>
      <c r="I100" s="30">
        <v>42004</v>
      </c>
      <c r="J100" s="95">
        <f>23*20</f>
        <v>460</v>
      </c>
      <c r="K100" s="7" t="str">
        <f t="shared" si="2"/>
        <v>DOWNLOAD</v>
      </c>
      <c r="L100" s="7" t="str">
        <f t="shared" si="3"/>
        <v>CV</v>
      </c>
      <c r="M100" s="1"/>
    </row>
    <row r="101" spans="1:13" ht="13.5">
      <c r="A101" s="24">
        <v>99</v>
      </c>
      <c r="B101" s="24">
        <v>9009</v>
      </c>
      <c r="C101" s="14">
        <v>2014</v>
      </c>
      <c r="D101" s="24" t="s">
        <v>148</v>
      </c>
      <c r="E101" s="24" t="s">
        <v>149</v>
      </c>
      <c r="F101" s="14" t="s">
        <v>305</v>
      </c>
      <c r="G101" s="14" t="s">
        <v>127</v>
      </c>
      <c r="H101" s="30">
        <v>41906</v>
      </c>
      <c r="I101" s="30">
        <v>41906</v>
      </c>
      <c r="J101" s="95">
        <f>8*25</f>
        <v>200</v>
      </c>
      <c r="K101" s="7" t="str">
        <f t="shared" si="2"/>
        <v>DOWNLOAD</v>
      </c>
      <c r="L101" s="7" t="str">
        <f t="shared" si="3"/>
        <v>CV</v>
      </c>
      <c r="M101" s="1"/>
    </row>
    <row r="102" spans="1:13" ht="42">
      <c r="A102" s="24">
        <v>100</v>
      </c>
      <c r="B102" s="24">
        <v>9028</v>
      </c>
      <c r="C102" s="14">
        <v>2014</v>
      </c>
      <c r="D102" s="24" t="s">
        <v>49</v>
      </c>
      <c r="E102" s="24" t="s">
        <v>50</v>
      </c>
      <c r="F102" s="22" t="s">
        <v>314</v>
      </c>
      <c r="G102" s="22" t="s">
        <v>363</v>
      </c>
      <c r="H102" s="30">
        <v>41920</v>
      </c>
      <c r="I102" s="30">
        <v>41920</v>
      </c>
      <c r="J102" s="95">
        <v>700</v>
      </c>
      <c r="K102" s="7" t="str">
        <f t="shared" si="2"/>
        <v>DOWNLOAD</v>
      </c>
      <c r="L102" s="7" t="str">
        <f t="shared" si="3"/>
        <v>CV</v>
      </c>
      <c r="M102" s="1"/>
    </row>
    <row r="103" spans="1:13" ht="42">
      <c r="A103" s="24">
        <v>101</v>
      </c>
      <c r="B103" s="24">
        <v>9029</v>
      </c>
      <c r="C103" s="14">
        <v>2014</v>
      </c>
      <c r="D103" s="24" t="s">
        <v>364</v>
      </c>
      <c r="E103" s="24" t="s">
        <v>365</v>
      </c>
      <c r="F103" s="22" t="s">
        <v>314</v>
      </c>
      <c r="G103" s="22" t="s">
        <v>363</v>
      </c>
      <c r="H103" s="30">
        <v>41921</v>
      </c>
      <c r="I103" s="30">
        <v>41921</v>
      </c>
      <c r="J103" s="95">
        <v>700</v>
      </c>
      <c r="K103" s="7" t="str">
        <f t="shared" si="2"/>
        <v>DOWNLOAD</v>
      </c>
      <c r="L103" s="7" t="str">
        <f t="shared" si="3"/>
        <v>CV</v>
      </c>
      <c r="M103" s="1"/>
    </row>
    <row r="104" spans="1:13" ht="13.5">
      <c r="A104" s="24">
        <v>102</v>
      </c>
      <c r="B104" s="24">
        <v>9030</v>
      </c>
      <c r="C104" s="14">
        <v>2014</v>
      </c>
      <c r="D104" s="24" t="s">
        <v>56</v>
      </c>
      <c r="E104" s="24" t="s">
        <v>57</v>
      </c>
      <c r="F104" s="14" t="s">
        <v>366</v>
      </c>
      <c r="G104" s="22" t="s">
        <v>367</v>
      </c>
      <c r="H104" s="30">
        <v>41929</v>
      </c>
      <c r="I104" s="30">
        <v>41929</v>
      </c>
      <c r="J104" s="95">
        <v>250</v>
      </c>
      <c r="K104" s="7" t="str">
        <f t="shared" si="2"/>
        <v>DOWNLOAD</v>
      </c>
      <c r="L104" s="7" t="str">
        <f t="shared" si="3"/>
        <v>CV</v>
      </c>
      <c r="M104" s="1"/>
    </row>
    <row r="105" spans="1:13" ht="13.5">
      <c r="A105" s="24">
        <v>103</v>
      </c>
      <c r="B105" s="24">
        <v>9031</v>
      </c>
      <c r="C105" s="14">
        <v>2014</v>
      </c>
      <c r="D105" s="24" t="s">
        <v>368</v>
      </c>
      <c r="E105" s="24" t="s">
        <v>369</v>
      </c>
      <c r="F105" s="14" t="s">
        <v>370</v>
      </c>
      <c r="G105" s="22" t="s">
        <v>367</v>
      </c>
      <c r="H105" s="30">
        <v>41929</v>
      </c>
      <c r="I105" s="30">
        <v>41929</v>
      </c>
      <c r="J105" s="95">
        <f>6*25</f>
        <v>150</v>
      </c>
      <c r="K105" s="7" t="str">
        <f t="shared" si="2"/>
        <v>DOWNLOAD</v>
      </c>
      <c r="L105" s="7" t="str">
        <f t="shared" si="3"/>
        <v>CV</v>
      </c>
      <c r="M105" s="1"/>
    </row>
    <row r="106" spans="1:13" ht="13.5">
      <c r="A106" s="24">
        <v>104</v>
      </c>
      <c r="B106" s="24">
        <v>9032</v>
      </c>
      <c r="C106" s="14">
        <v>2014</v>
      </c>
      <c r="D106" s="24" t="s">
        <v>194</v>
      </c>
      <c r="E106" s="24" t="s">
        <v>8</v>
      </c>
      <c r="F106" s="14" t="s">
        <v>370</v>
      </c>
      <c r="G106" s="22" t="s">
        <v>367</v>
      </c>
      <c r="H106" s="30">
        <v>41929</v>
      </c>
      <c r="I106" s="30">
        <v>41929</v>
      </c>
      <c r="J106" s="95">
        <f>25*6</f>
        <v>150</v>
      </c>
      <c r="K106" s="7" t="str">
        <f t="shared" si="2"/>
        <v>DOWNLOAD</v>
      </c>
      <c r="L106" s="7" t="str">
        <f t="shared" si="3"/>
        <v>CV</v>
      </c>
      <c r="M106" s="1"/>
    </row>
    <row r="107" spans="1:13" ht="13.5">
      <c r="A107" s="24">
        <v>105</v>
      </c>
      <c r="B107" s="24">
        <v>9033</v>
      </c>
      <c r="C107" s="14">
        <v>2014</v>
      </c>
      <c r="D107" s="24" t="s">
        <v>269</v>
      </c>
      <c r="E107" s="24" t="s">
        <v>21</v>
      </c>
      <c r="F107" s="14" t="s">
        <v>305</v>
      </c>
      <c r="G107" s="14" t="s">
        <v>246</v>
      </c>
      <c r="H107" s="30">
        <v>41918</v>
      </c>
      <c r="I107" s="30">
        <v>41918</v>
      </c>
      <c r="J107" s="95">
        <f>8*25</f>
        <v>200</v>
      </c>
      <c r="K107" s="7" t="str">
        <f t="shared" si="2"/>
        <v>DOWNLOAD</v>
      </c>
      <c r="L107" s="7" t="str">
        <f t="shared" si="3"/>
        <v>CV</v>
      </c>
      <c r="M107" s="1"/>
    </row>
    <row r="108" spans="1:13" ht="13.5">
      <c r="A108" s="24">
        <v>106</v>
      </c>
      <c r="B108" s="24">
        <v>9034</v>
      </c>
      <c r="C108" s="14">
        <v>2014</v>
      </c>
      <c r="D108" s="24" t="s">
        <v>93</v>
      </c>
      <c r="E108" s="24" t="s">
        <v>61</v>
      </c>
      <c r="F108" s="14" t="s">
        <v>305</v>
      </c>
      <c r="G108" s="14" t="s">
        <v>246</v>
      </c>
      <c r="H108" s="30">
        <v>41918</v>
      </c>
      <c r="I108" s="30">
        <v>41918</v>
      </c>
      <c r="J108" s="95">
        <f>8*25</f>
        <v>200</v>
      </c>
      <c r="K108" s="7" t="str">
        <f t="shared" si="2"/>
        <v>DOWNLOAD</v>
      </c>
      <c r="L108" s="7" t="str">
        <f t="shared" si="3"/>
        <v>CV</v>
      </c>
      <c r="M108" s="1"/>
    </row>
    <row r="109" spans="1:13" ht="13.5">
      <c r="A109" s="24">
        <v>107</v>
      </c>
      <c r="B109" s="24">
        <v>9035</v>
      </c>
      <c r="C109" s="14">
        <v>2014</v>
      </c>
      <c r="D109" s="24" t="s">
        <v>371</v>
      </c>
      <c r="E109" s="24" t="s">
        <v>18</v>
      </c>
      <c r="F109" s="14" t="s">
        <v>250</v>
      </c>
      <c r="G109" s="14" t="s">
        <v>246</v>
      </c>
      <c r="H109" s="30">
        <v>41926</v>
      </c>
      <c r="I109" s="30">
        <v>41926</v>
      </c>
      <c r="J109" s="95">
        <f>50*8</f>
        <v>400</v>
      </c>
      <c r="K109" s="7" t="str">
        <f t="shared" si="2"/>
        <v>DOWNLOAD</v>
      </c>
      <c r="L109" s="7" t="str">
        <f t="shared" si="3"/>
        <v>CV</v>
      </c>
      <c r="M109" s="1"/>
    </row>
    <row r="110" spans="1:13" ht="13.5">
      <c r="A110" s="24">
        <v>108</v>
      </c>
      <c r="B110" s="24">
        <v>9036</v>
      </c>
      <c r="C110" s="14">
        <v>2014</v>
      </c>
      <c r="D110" s="24" t="s">
        <v>93</v>
      </c>
      <c r="E110" s="24" t="s">
        <v>61</v>
      </c>
      <c r="F110" s="14" t="s">
        <v>305</v>
      </c>
      <c r="G110" s="14" t="s">
        <v>246</v>
      </c>
      <c r="H110" s="30">
        <v>41926</v>
      </c>
      <c r="I110" s="30">
        <v>41926</v>
      </c>
      <c r="J110" s="95">
        <f>25*8</f>
        <v>200</v>
      </c>
      <c r="K110" s="7" t="str">
        <f t="shared" si="2"/>
        <v>DOWNLOAD</v>
      </c>
      <c r="L110" s="7" t="str">
        <f t="shared" si="3"/>
        <v>CV</v>
      </c>
      <c r="M110" s="1"/>
    </row>
    <row r="111" spans="1:13" ht="13.5">
      <c r="A111" s="24">
        <v>109</v>
      </c>
      <c r="B111" s="24">
        <v>9037</v>
      </c>
      <c r="C111" s="14">
        <v>2014</v>
      </c>
      <c r="D111" s="24" t="s">
        <v>93</v>
      </c>
      <c r="E111" s="24" t="s">
        <v>61</v>
      </c>
      <c r="F111" s="14" t="s">
        <v>305</v>
      </c>
      <c r="G111" s="14" t="s">
        <v>246</v>
      </c>
      <c r="H111" s="30">
        <v>41928</v>
      </c>
      <c r="I111" s="30">
        <v>41928</v>
      </c>
      <c r="J111" s="95">
        <f>25*8</f>
        <v>200</v>
      </c>
      <c r="K111" s="7" t="str">
        <f t="shared" si="2"/>
        <v>DOWNLOAD</v>
      </c>
      <c r="L111" s="7" t="str">
        <f t="shared" si="3"/>
        <v>CV</v>
      </c>
      <c r="M111" s="1"/>
    </row>
    <row r="112" spans="1:13" ht="13.5">
      <c r="A112" s="24">
        <v>110</v>
      </c>
      <c r="B112" s="24">
        <v>9038</v>
      </c>
      <c r="C112" s="14">
        <v>2014</v>
      </c>
      <c r="D112" s="24" t="s">
        <v>269</v>
      </c>
      <c r="E112" s="24" t="s">
        <v>21</v>
      </c>
      <c r="F112" s="14" t="s">
        <v>305</v>
      </c>
      <c r="G112" s="14" t="s">
        <v>246</v>
      </c>
      <c r="H112" s="30">
        <v>41928</v>
      </c>
      <c r="I112" s="30">
        <v>41928</v>
      </c>
      <c r="J112" s="95">
        <f>25*8</f>
        <v>200</v>
      </c>
      <c r="K112" s="7" t="str">
        <f t="shared" si="2"/>
        <v>DOWNLOAD</v>
      </c>
      <c r="L112" s="7" t="str">
        <f t="shared" si="3"/>
        <v>CV</v>
      </c>
      <c r="M112" s="1"/>
    </row>
    <row r="113" spans="1:13" ht="13.5">
      <c r="A113" s="24">
        <v>111</v>
      </c>
      <c r="B113" s="24">
        <v>9039</v>
      </c>
      <c r="C113" s="14">
        <v>2014</v>
      </c>
      <c r="D113" s="24" t="s">
        <v>167</v>
      </c>
      <c r="E113" s="24" t="s">
        <v>168</v>
      </c>
      <c r="F113" s="14" t="s">
        <v>305</v>
      </c>
      <c r="G113" s="14" t="s">
        <v>246</v>
      </c>
      <c r="H113" s="30">
        <v>41928</v>
      </c>
      <c r="I113" s="30">
        <v>41928</v>
      </c>
      <c r="J113" s="95">
        <f>25*8</f>
        <v>200</v>
      </c>
      <c r="K113" s="7" t="str">
        <f t="shared" si="2"/>
        <v>DOWNLOAD</v>
      </c>
      <c r="L113" s="7" t="str">
        <f t="shared" si="3"/>
        <v>CV</v>
      </c>
      <c r="M113" s="1"/>
    </row>
    <row r="114" spans="1:13" ht="13.5">
      <c r="A114" s="24">
        <v>112</v>
      </c>
      <c r="B114" s="24">
        <v>9040</v>
      </c>
      <c r="C114" s="14">
        <v>2014</v>
      </c>
      <c r="D114" s="24" t="s">
        <v>269</v>
      </c>
      <c r="E114" s="24" t="s">
        <v>21</v>
      </c>
      <c r="F114" s="14" t="s">
        <v>305</v>
      </c>
      <c r="G114" s="14" t="s">
        <v>246</v>
      </c>
      <c r="H114" s="30">
        <v>41932</v>
      </c>
      <c r="I114" s="30">
        <v>41932</v>
      </c>
      <c r="J114" s="95">
        <f>8*25</f>
        <v>200</v>
      </c>
      <c r="K114" s="7" t="str">
        <f t="shared" si="2"/>
        <v>DOWNLOAD</v>
      </c>
      <c r="L114" s="7" t="str">
        <f t="shared" si="3"/>
        <v>CV</v>
      </c>
      <c r="M114" s="1"/>
    </row>
    <row r="115" spans="1:13" ht="13.5">
      <c r="A115" s="24">
        <v>113</v>
      </c>
      <c r="B115" s="24">
        <v>9041</v>
      </c>
      <c r="C115" s="14">
        <v>2014</v>
      </c>
      <c r="D115" s="24" t="s">
        <v>167</v>
      </c>
      <c r="E115" s="24" t="s">
        <v>168</v>
      </c>
      <c r="F115" s="14" t="s">
        <v>305</v>
      </c>
      <c r="G115" s="14" t="s">
        <v>246</v>
      </c>
      <c r="H115" s="30">
        <v>41932</v>
      </c>
      <c r="I115" s="30">
        <v>41932</v>
      </c>
      <c r="J115" s="95">
        <f>25*8</f>
        <v>200</v>
      </c>
      <c r="K115" s="7" t="str">
        <f t="shared" si="2"/>
        <v>DOWNLOAD</v>
      </c>
      <c r="L115" s="7" t="str">
        <f t="shared" si="3"/>
        <v>CV</v>
      </c>
      <c r="M115" s="1"/>
    </row>
    <row r="116" spans="1:13" ht="13.5">
      <c r="A116" s="24">
        <v>114</v>
      </c>
      <c r="B116" s="24">
        <v>9042</v>
      </c>
      <c r="C116" s="14">
        <v>2014</v>
      </c>
      <c r="D116" s="24" t="s">
        <v>94</v>
      </c>
      <c r="E116" s="24" t="s">
        <v>10</v>
      </c>
      <c r="F116" s="14" t="s">
        <v>305</v>
      </c>
      <c r="G116" s="14" t="s">
        <v>246</v>
      </c>
      <c r="H116" s="30">
        <v>41932</v>
      </c>
      <c r="I116" s="30">
        <v>41932</v>
      </c>
      <c r="J116" s="95">
        <f>25*8</f>
        <v>200</v>
      </c>
      <c r="K116" s="7" t="str">
        <f t="shared" si="2"/>
        <v>DOWNLOAD</v>
      </c>
      <c r="L116" s="7" t="str">
        <f t="shared" si="3"/>
        <v>CV</v>
      </c>
      <c r="M116" s="1"/>
    </row>
    <row r="117" spans="1:13" ht="13.5">
      <c r="A117" s="24">
        <v>115</v>
      </c>
      <c r="B117" s="24">
        <v>9043</v>
      </c>
      <c r="C117" s="14">
        <v>2014</v>
      </c>
      <c r="D117" s="24" t="s">
        <v>446</v>
      </c>
      <c r="E117" s="24" t="s">
        <v>57</v>
      </c>
      <c r="F117" s="14" t="s">
        <v>305</v>
      </c>
      <c r="G117" s="14" t="s">
        <v>246</v>
      </c>
      <c r="H117" s="30">
        <v>41932</v>
      </c>
      <c r="I117" s="30">
        <v>41932</v>
      </c>
      <c r="J117" s="95">
        <v>400</v>
      </c>
      <c r="K117" s="7" t="str">
        <f t="shared" si="2"/>
        <v>DOWNLOAD</v>
      </c>
      <c r="L117" s="7" t="str">
        <f t="shared" si="3"/>
        <v>CV</v>
      </c>
      <c r="M117" s="1"/>
    </row>
    <row r="118" spans="1:13" ht="13.5">
      <c r="A118" s="24">
        <v>116</v>
      </c>
      <c r="B118" s="24">
        <v>9044</v>
      </c>
      <c r="C118" s="14">
        <v>2014</v>
      </c>
      <c r="D118" s="24" t="s">
        <v>6</v>
      </c>
      <c r="E118" s="24" t="s">
        <v>8</v>
      </c>
      <c r="F118" s="14" t="s">
        <v>250</v>
      </c>
      <c r="G118" s="14" t="s">
        <v>246</v>
      </c>
      <c r="H118" s="30">
        <v>41933</v>
      </c>
      <c r="I118" s="30">
        <v>41933</v>
      </c>
      <c r="J118" s="95">
        <v>400</v>
      </c>
      <c r="K118" s="7" t="str">
        <f t="shared" si="2"/>
        <v>DOWNLOAD</v>
      </c>
      <c r="L118" s="7" t="str">
        <f t="shared" si="3"/>
        <v>CV</v>
      </c>
      <c r="M118" s="1"/>
    </row>
    <row r="119" spans="1:13" ht="13.5">
      <c r="A119" s="24">
        <v>117</v>
      </c>
      <c r="B119" s="24">
        <v>9045</v>
      </c>
      <c r="C119" s="14">
        <v>2014</v>
      </c>
      <c r="D119" s="24" t="s">
        <v>171</v>
      </c>
      <c r="E119" s="24" t="s">
        <v>172</v>
      </c>
      <c r="F119" s="14" t="s">
        <v>305</v>
      </c>
      <c r="G119" s="14" t="s">
        <v>246</v>
      </c>
      <c r="H119" s="30">
        <v>41934</v>
      </c>
      <c r="I119" s="30">
        <v>41934</v>
      </c>
      <c r="J119" s="95">
        <f>25*8</f>
        <v>200</v>
      </c>
      <c r="K119" s="7" t="str">
        <f t="shared" si="2"/>
        <v>DOWNLOAD</v>
      </c>
      <c r="L119" s="7" t="str">
        <f t="shared" si="3"/>
        <v>CV</v>
      </c>
      <c r="M119" s="1"/>
    </row>
    <row r="120" spans="1:13" ht="13.5">
      <c r="A120" s="24">
        <v>118</v>
      </c>
      <c r="B120" s="24">
        <v>9046</v>
      </c>
      <c r="C120" s="14">
        <v>2014</v>
      </c>
      <c r="D120" s="24" t="s">
        <v>171</v>
      </c>
      <c r="E120" s="24" t="s">
        <v>172</v>
      </c>
      <c r="F120" s="14" t="s">
        <v>305</v>
      </c>
      <c r="G120" s="14" t="s">
        <v>246</v>
      </c>
      <c r="H120" s="30">
        <v>41935</v>
      </c>
      <c r="I120" s="30">
        <v>41935</v>
      </c>
      <c r="J120" s="95">
        <f>25*8</f>
        <v>200</v>
      </c>
      <c r="K120" s="7" t="str">
        <f t="shared" si="2"/>
        <v>DOWNLOAD</v>
      </c>
      <c r="L120" s="7" t="str">
        <f t="shared" si="3"/>
        <v>CV</v>
      </c>
      <c r="M120" s="1"/>
    </row>
    <row r="121" spans="1:13" ht="13.5">
      <c r="A121" s="24">
        <v>119</v>
      </c>
      <c r="B121" s="24">
        <v>9047</v>
      </c>
      <c r="C121" s="14">
        <v>2014</v>
      </c>
      <c r="D121" s="24" t="s">
        <v>372</v>
      </c>
      <c r="E121" s="24" t="s">
        <v>373</v>
      </c>
      <c r="F121" s="22" t="s">
        <v>329</v>
      </c>
      <c r="G121" s="14" t="s">
        <v>374</v>
      </c>
      <c r="H121" s="30">
        <v>41970</v>
      </c>
      <c r="I121" s="30">
        <v>41971</v>
      </c>
      <c r="J121" s="95">
        <v>1400</v>
      </c>
      <c r="K121" s="7" t="str">
        <f t="shared" si="2"/>
        <v>DOWNLOAD</v>
      </c>
      <c r="L121" s="7" t="str">
        <f t="shared" si="3"/>
        <v>CV</v>
      </c>
      <c r="M121" s="1"/>
    </row>
    <row r="122" spans="1:13" ht="13.5">
      <c r="A122" s="24">
        <v>120</v>
      </c>
      <c r="B122" s="24">
        <v>9078</v>
      </c>
      <c r="C122" s="14">
        <v>2014</v>
      </c>
      <c r="D122" s="24" t="s">
        <v>188</v>
      </c>
      <c r="E122" s="24" t="s">
        <v>53</v>
      </c>
      <c r="F122" s="14" t="s">
        <v>305</v>
      </c>
      <c r="G122" s="14" t="s">
        <v>246</v>
      </c>
      <c r="H122" s="30">
        <v>41907</v>
      </c>
      <c r="I122" s="30">
        <v>41907</v>
      </c>
      <c r="J122" s="95">
        <f>25*8</f>
        <v>200</v>
      </c>
      <c r="K122" s="7" t="str">
        <f t="shared" si="2"/>
        <v>DOWNLOAD</v>
      </c>
      <c r="L122" s="7" t="str">
        <f t="shared" si="3"/>
        <v>CV</v>
      </c>
      <c r="M122" s="1"/>
    </row>
    <row r="123" spans="1:13" ht="13.5">
      <c r="A123" s="24">
        <v>121</v>
      </c>
      <c r="B123" s="24">
        <v>9094</v>
      </c>
      <c r="C123" s="14">
        <v>2014</v>
      </c>
      <c r="D123" s="24" t="s">
        <v>14</v>
      </c>
      <c r="E123" s="24" t="s">
        <v>116</v>
      </c>
      <c r="F123" s="14" t="s">
        <v>375</v>
      </c>
      <c r="G123" s="22" t="s">
        <v>376</v>
      </c>
      <c r="H123" s="30">
        <v>41961</v>
      </c>
      <c r="I123" s="30">
        <v>41962</v>
      </c>
      <c r="J123" s="95">
        <v>250</v>
      </c>
      <c r="K123" s="7" t="str">
        <f t="shared" si="2"/>
        <v>DOWNLOAD</v>
      </c>
      <c r="L123" s="7" t="str">
        <f t="shared" si="3"/>
        <v>CV</v>
      </c>
      <c r="M123" s="1"/>
    </row>
    <row r="124" spans="1:13" ht="13.5">
      <c r="A124" s="24">
        <v>122</v>
      </c>
      <c r="B124" s="24">
        <v>9131</v>
      </c>
      <c r="C124" s="14">
        <v>2014</v>
      </c>
      <c r="D124" s="24" t="s">
        <v>141</v>
      </c>
      <c r="E124" s="24" t="s">
        <v>142</v>
      </c>
      <c r="F124" s="14" t="s">
        <v>377</v>
      </c>
      <c r="G124" s="14" t="s">
        <v>378</v>
      </c>
      <c r="H124" s="30">
        <v>41907</v>
      </c>
      <c r="I124" s="30">
        <v>41908</v>
      </c>
      <c r="J124" s="95">
        <v>950</v>
      </c>
      <c r="K124" s="7" t="str">
        <f t="shared" si="2"/>
        <v>DOWNLOAD</v>
      </c>
      <c r="L124" s="7" t="str">
        <f t="shared" si="3"/>
        <v>CV</v>
      </c>
      <c r="M124" s="1"/>
    </row>
    <row r="125" spans="1:13" ht="13.5">
      <c r="A125" s="24">
        <v>123</v>
      </c>
      <c r="B125" s="24">
        <v>9132</v>
      </c>
      <c r="C125" s="14">
        <v>2014</v>
      </c>
      <c r="D125" s="24" t="s">
        <v>145</v>
      </c>
      <c r="E125" s="24" t="s">
        <v>379</v>
      </c>
      <c r="F125" s="14" t="s">
        <v>380</v>
      </c>
      <c r="G125" s="14" t="s">
        <v>378</v>
      </c>
      <c r="H125" s="30">
        <v>41907</v>
      </c>
      <c r="I125" s="30">
        <v>41908</v>
      </c>
      <c r="J125" s="95">
        <v>310</v>
      </c>
      <c r="K125" s="7" t="str">
        <f t="shared" si="2"/>
        <v>DOWNLOAD</v>
      </c>
      <c r="L125" s="7" t="str">
        <f t="shared" si="3"/>
        <v>CV</v>
      </c>
      <c r="M125" s="1"/>
    </row>
    <row r="126" spans="1:13" ht="27.75">
      <c r="A126" s="24">
        <v>124</v>
      </c>
      <c r="B126" s="24">
        <v>9158</v>
      </c>
      <c r="C126" s="14">
        <v>2014</v>
      </c>
      <c r="D126" s="24" t="s">
        <v>381</v>
      </c>
      <c r="E126" s="24" t="s">
        <v>382</v>
      </c>
      <c r="F126" s="14" t="s">
        <v>383</v>
      </c>
      <c r="G126" s="22" t="s">
        <v>357</v>
      </c>
      <c r="H126" s="30">
        <v>41902</v>
      </c>
      <c r="I126" s="30">
        <v>42004</v>
      </c>
      <c r="J126" s="95">
        <f>23*8</f>
        <v>184</v>
      </c>
      <c r="K126" s="7" t="str">
        <f t="shared" si="2"/>
        <v>DOWNLOAD</v>
      </c>
      <c r="L126" s="7" t="str">
        <f t="shared" si="3"/>
        <v>CV</v>
      </c>
      <c r="M126" s="1"/>
    </row>
    <row r="127" spans="1:13" ht="27.75">
      <c r="A127" s="24">
        <v>125</v>
      </c>
      <c r="B127" s="24">
        <v>9159</v>
      </c>
      <c r="C127" s="14">
        <v>2014</v>
      </c>
      <c r="D127" s="24" t="s">
        <v>384</v>
      </c>
      <c r="E127" s="24" t="s">
        <v>50</v>
      </c>
      <c r="F127" s="14" t="s">
        <v>383</v>
      </c>
      <c r="G127" s="22" t="s">
        <v>357</v>
      </c>
      <c r="H127" s="30">
        <v>41902</v>
      </c>
      <c r="I127" s="30">
        <v>42004</v>
      </c>
      <c r="J127" s="95">
        <f>23*8</f>
        <v>184</v>
      </c>
      <c r="K127" s="7" t="str">
        <f t="shared" si="2"/>
        <v>DOWNLOAD</v>
      </c>
      <c r="L127" s="7" t="str">
        <f t="shared" si="3"/>
        <v>CV</v>
      </c>
      <c r="M127" s="1"/>
    </row>
    <row r="128" spans="1:13" ht="27.75">
      <c r="A128" s="24">
        <v>126</v>
      </c>
      <c r="B128" s="24">
        <v>9161</v>
      </c>
      <c r="C128" s="14">
        <v>2014</v>
      </c>
      <c r="D128" s="24" t="s">
        <v>385</v>
      </c>
      <c r="E128" s="24" t="s">
        <v>386</v>
      </c>
      <c r="F128" s="14" t="s">
        <v>383</v>
      </c>
      <c r="G128" s="22" t="s">
        <v>357</v>
      </c>
      <c r="H128" s="30">
        <v>41902</v>
      </c>
      <c r="I128" s="30">
        <v>42004</v>
      </c>
      <c r="J128" s="95">
        <f>23*8</f>
        <v>184</v>
      </c>
      <c r="K128" s="7" t="str">
        <f t="shared" si="2"/>
        <v>DOWNLOAD</v>
      </c>
      <c r="L128" s="7" t="str">
        <f t="shared" si="3"/>
        <v>CV</v>
      </c>
      <c r="M128" s="1"/>
    </row>
    <row r="129" spans="1:13" ht="27.75">
      <c r="A129" s="24">
        <v>127</v>
      </c>
      <c r="B129" s="24">
        <v>9162</v>
      </c>
      <c r="C129" s="14">
        <v>2014</v>
      </c>
      <c r="D129" s="24" t="s">
        <v>387</v>
      </c>
      <c r="E129" s="24" t="s">
        <v>388</v>
      </c>
      <c r="F129" s="14" t="s">
        <v>360</v>
      </c>
      <c r="G129" s="22" t="s">
        <v>357</v>
      </c>
      <c r="H129" s="30">
        <v>41902</v>
      </c>
      <c r="I129" s="30">
        <v>42004</v>
      </c>
      <c r="J129" s="95">
        <f>4*23</f>
        <v>92</v>
      </c>
      <c r="K129" s="7" t="str">
        <f t="shared" si="2"/>
        <v>DOWNLOAD</v>
      </c>
      <c r="L129" s="7" t="str">
        <f t="shared" si="3"/>
        <v>CV</v>
      </c>
      <c r="M129" s="1"/>
    </row>
    <row r="130" spans="1:13" ht="27.75">
      <c r="A130" s="24">
        <v>128</v>
      </c>
      <c r="B130" s="24">
        <v>9163</v>
      </c>
      <c r="C130" s="14">
        <v>2014</v>
      </c>
      <c r="D130" s="24" t="s">
        <v>389</v>
      </c>
      <c r="E130" s="24" t="s">
        <v>390</v>
      </c>
      <c r="F130" s="14" t="s">
        <v>360</v>
      </c>
      <c r="G130" s="22" t="s">
        <v>357</v>
      </c>
      <c r="H130" s="30">
        <v>41902</v>
      </c>
      <c r="I130" s="30">
        <v>42004</v>
      </c>
      <c r="J130" s="95">
        <f>23*4</f>
        <v>92</v>
      </c>
      <c r="K130" s="7" t="str">
        <f t="shared" si="2"/>
        <v>DOWNLOAD</v>
      </c>
      <c r="L130" s="7" t="str">
        <f t="shared" si="3"/>
        <v>CV</v>
      </c>
      <c r="M130" s="1"/>
    </row>
    <row r="131" spans="1:13" ht="27.75">
      <c r="A131" s="24">
        <v>129</v>
      </c>
      <c r="B131" s="24">
        <v>9164</v>
      </c>
      <c r="C131" s="14">
        <v>2014</v>
      </c>
      <c r="D131" s="24" t="s">
        <v>447</v>
      </c>
      <c r="E131" s="24" t="s">
        <v>57</v>
      </c>
      <c r="F131" s="14" t="s">
        <v>360</v>
      </c>
      <c r="G131" s="22" t="s">
        <v>357</v>
      </c>
      <c r="H131" s="30">
        <v>41902</v>
      </c>
      <c r="I131" s="30">
        <v>42004</v>
      </c>
      <c r="J131" s="95">
        <f>23*4</f>
        <v>92</v>
      </c>
      <c r="K131" s="7" t="str">
        <f t="shared" si="2"/>
        <v>DOWNLOAD</v>
      </c>
      <c r="L131" s="7" t="str">
        <f t="shared" si="3"/>
        <v>CV</v>
      </c>
      <c r="M131" s="1"/>
    </row>
    <row r="132" spans="1:13" ht="27.75">
      <c r="A132" s="24">
        <v>130</v>
      </c>
      <c r="B132" s="24">
        <v>9165</v>
      </c>
      <c r="C132" s="14">
        <v>2014</v>
      </c>
      <c r="D132" s="24" t="s">
        <v>391</v>
      </c>
      <c r="E132" s="24" t="s">
        <v>309</v>
      </c>
      <c r="F132" s="14" t="s">
        <v>360</v>
      </c>
      <c r="G132" s="22" t="s">
        <v>357</v>
      </c>
      <c r="H132" s="30">
        <v>41902</v>
      </c>
      <c r="I132" s="30">
        <v>42004</v>
      </c>
      <c r="J132" s="95">
        <f>23*4</f>
        <v>92</v>
      </c>
      <c r="K132" s="7" t="str">
        <f aca="true" t="shared" si="4" ref="K132:K169">HYPERLINK(CONCATENATE("http://trasparenza.cefpas.it/wp-content/uploads/2014/LETTERE_DOCENTI/2014/settembre/",B132,"_",D132,"_",LEFT(E132,1),".pdf"),"DOWNLOAD")</f>
        <v>DOWNLOAD</v>
      </c>
      <c r="L132" s="7" t="str">
        <f aca="true" t="shared" si="5" ref="L132:L169">HYPERLINK(CONCATENATE("http://trasparenza.cefpas.it/wp-content/uploads/2015/CV_DOCENTI/",D132,"_",E132,"_","CV",".pdf"),"CV")</f>
        <v>CV</v>
      </c>
      <c r="M132" s="1"/>
    </row>
    <row r="133" spans="1:13" ht="27.75">
      <c r="A133" s="24">
        <v>131</v>
      </c>
      <c r="B133" s="24">
        <v>9166</v>
      </c>
      <c r="C133" s="14">
        <v>2014</v>
      </c>
      <c r="D133" s="24" t="s">
        <v>392</v>
      </c>
      <c r="E133" s="24" t="s">
        <v>393</v>
      </c>
      <c r="F133" s="14" t="s">
        <v>360</v>
      </c>
      <c r="G133" s="22" t="s">
        <v>357</v>
      </c>
      <c r="H133" s="30">
        <v>41902</v>
      </c>
      <c r="I133" s="30">
        <v>42004</v>
      </c>
      <c r="J133" s="95">
        <f>23*4</f>
        <v>92</v>
      </c>
      <c r="K133" s="7" t="str">
        <f t="shared" si="4"/>
        <v>DOWNLOAD</v>
      </c>
      <c r="L133" s="7" t="str">
        <f t="shared" si="5"/>
        <v>CV</v>
      </c>
      <c r="M133" s="1"/>
    </row>
    <row r="134" spans="1:13" ht="27.75">
      <c r="A134" s="24">
        <v>132</v>
      </c>
      <c r="B134" s="24">
        <v>9167</v>
      </c>
      <c r="C134" s="14">
        <v>2014</v>
      </c>
      <c r="D134" s="24" t="s">
        <v>448</v>
      </c>
      <c r="E134" s="24" t="s">
        <v>261</v>
      </c>
      <c r="F134" s="14" t="s">
        <v>394</v>
      </c>
      <c r="G134" s="22" t="s">
        <v>357</v>
      </c>
      <c r="H134" s="30">
        <v>41902</v>
      </c>
      <c r="I134" s="30">
        <v>42004</v>
      </c>
      <c r="J134" s="95">
        <f>23*4</f>
        <v>92</v>
      </c>
      <c r="K134" s="7" t="str">
        <f t="shared" si="4"/>
        <v>DOWNLOAD</v>
      </c>
      <c r="L134" s="7" t="str">
        <f t="shared" si="5"/>
        <v>CV</v>
      </c>
      <c r="M134" s="1"/>
    </row>
    <row r="135" spans="1:13" ht="27.75">
      <c r="A135" s="24">
        <v>133</v>
      </c>
      <c r="B135" s="24">
        <v>9183</v>
      </c>
      <c r="C135" s="14">
        <v>2014</v>
      </c>
      <c r="D135" s="24" t="s">
        <v>395</v>
      </c>
      <c r="E135" s="24" t="s">
        <v>396</v>
      </c>
      <c r="F135" s="14" t="s">
        <v>383</v>
      </c>
      <c r="G135" s="22" t="s">
        <v>357</v>
      </c>
      <c r="H135" s="30">
        <v>41893</v>
      </c>
      <c r="I135" s="30">
        <v>41972</v>
      </c>
      <c r="J135" s="95">
        <f>23*8</f>
        <v>184</v>
      </c>
      <c r="K135" s="7" t="str">
        <f t="shared" si="4"/>
        <v>DOWNLOAD</v>
      </c>
      <c r="L135" s="7" t="str">
        <f t="shared" si="5"/>
        <v>CV</v>
      </c>
      <c r="M135" s="1"/>
    </row>
    <row r="136" spans="1:13" ht="27.75">
      <c r="A136" s="24">
        <v>134</v>
      </c>
      <c r="B136" s="24">
        <v>9184</v>
      </c>
      <c r="C136" s="14">
        <v>2014</v>
      </c>
      <c r="D136" s="24" t="s">
        <v>397</v>
      </c>
      <c r="E136" s="24" t="s">
        <v>204</v>
      </c>
      <c r="F136" s="14" t="s">
        <v>398</v>
      </c>
      <c r="G136" s="22" t="s">
        <v>357</v>
      </c>
      <c r="H136" s="30">
        <v>41893</v>
      </c>
      <c r="I136" s="30">
        <v>41972</v>
      </c>
      <c r="J136" s="95">
        <f aca="true" t="shared" si="6" ref="J136:J151">7*23</f>
        <v>161</v>
      </c>
      <c r="K136" s="7" t="str">
        <f t="shared" si="4"/>
        <v>DOWNLOAD</v>
      </c>
      <c r="L136" s="7" t="str">
        <f t="shared" si="5"/>
        <v>CV</v>
      </c>
      <c r="M136" s="1"/>
    </row>
    <row r="137" spans="1:13" ht="27.75">
      <c r="A137" s="24">
        <v>135</v>
      </c>
      <c r="B137" s="24">
        <v>9185</v>
      </c>
      <c r="C137" s="14">
        <v>2014</v>
      </c>
      <c r="D137" s="24" t="s">
        <v>431</v>
      </c>
      <c r="E137" s="24" t="s">
        <v>102</v>
      </c>
      <c r="F137" s="14" t="s">
        <v>398</v>
      </c>
      <c r="G137" s="22" t="s">
        <v>357</v>
      </c>
      <c r="H137" s="30">
        <v>41893</v>
      </c>
      <c r="I137" s="30">
        <v>41972</v>
      </c>
      <c r="J137" s="95">
        <f t="shared" si="6"/>
        <v>161</v>
      </c>
      <c r="K137" s="7" t="str">
        <f t="shared" si="4"/>
        <v>DOWNLOAD</v>
      </c>
      <c r="L137" s="7" t="str">
        <f t="shared" si="5"/>
        <v>CV</v>
      </c>
      <c r="M137" s="1"/>
    </row>
    <row r="138" spans="1:13" ht="27.75">
      <c r="A138" s="24">
        <v>136</v>
      </c>
      <c r="B138" s="24">
        <v>9186</v>
      </c>
      <c r="C138" s="14">
        <v>2014</v>
      </c>
      <c r="D138" s="24" t="s">
        <v>37</v>
      </c>
      <c r="E138" s="24" t="s">
        <v>15</v>
      </c>
      <c r="F138" s="14" t="s">
        <v>398</v>
      </c>
      <c r="G138" s="22" t="s">
        <v>357</v>
      </c>
      <c r="H138" s="30">
        <v>41893</v>
      </c>
      <c r="I138" s="30">
        <v>41972</v>
      </c>
      <c r="J138" s="95">
        <f t="shared" si="6"/>
        <v>161</v>
      </c>
      <c r="K138" s="7" t="str">
        <f t="shared" si="4"/>
        <v>DOWNLOAD</v>
      </c>
      <c r="L138" s="7" t="str">
        <f t="shared" si="5"/>
        <v>CV</v>
      </c>
      <c r="M138" s="1"/>
    </row>
    <row r="139" spans="1:13" ht="27.75">
      <c r="A139" s="24">
        <v>137</v>
      </c>
      <c r="B139" s="24">
        <v>9187</v>
      </c>
      <c r="C139" s="14">
        <v>2014</v>
      </c>
      <c r="D139" s="24" t="s">
        <v>63</v>
      </c>
      <c r="E139" s="24" t="s">
        <v>36</v>
      </c>
      <c r="F139" s="14" t="s">
        <v>398</v>
      </c>
      <c r="G139" s="22" t="s">
        <v>357</v>
      </c>
      <c r="H139" s="30">
        <v>41893</v>
      </c>
      <c r="I139" s="30">
        <v>41972</v>
      </c>
      <c r="J139" s="95">
        <f t="shared" si="6"/>
        <v>161</v>
      </c>
      <c r="K139" s="7" t="str">
        <f t="shared" si="4"/>
        <v>DOWNLOAD</v>
      </c>
      <c r="L139" s="7" t="str">
        <f t="shared" si="5"/>
        <v>CV</v>
      </c>
      <c r="M139" s="1"/>
    </row>
    <row r="140" spans="1:13" ht="27.75">
      <c r="A140" s="24">
        <v>138</v>
      </c>
      <c r="B140" s="24">
        <v>9188</v>
      </c>
      <c r="C140" s="14">
        <v>2014</v>
      </c>
      <c r="D140" s="24" t="s">
        <v>399</v>
      </c>
      <c r="E140" s="24" t="s">
        <v>400</v>
      </c>
      <c r="F140" s="14" t="s">
        <v>398</v>
      </c>
      <c r="G140" s="22" t="s">
        <v>357</v>
      </c>
      <c r="H140" s="30">
        <v>41893</v>
      </c>
      <c r="I140" s="30">
        <v>41972</v>
      </c>
      <c r="J140" s="95">
        <f t="shared" si="6"/>
        <v>161</v>
      </c>
      <c r="K140" s="7" t="str">
        <f t="shared" si="4"/>
        <v>DOWNLOAD</v>
      </c>
      <c r="L140" s="7" t="str">
        <f t="shared" si="5"/>
        <v>CV</v>
      </c>
      <c r="M140" s="1"/>
    </row>
    <row r="141" spans="1:13" ht="27.75">
      <c r="A141" s="24">
        <v>139</v>
      </c>
      <c r="B141" s="24">
        <v>9189</v>
      </c>
      <c r="C141" s="14">
        <v>2014</v>
      </c>
      <c r="D141" s="24" t="s">
        <v>449</v>
      </c>
      <c r="E141" s="24" t="s">
        <v>8</v>
      </c>
      <c r="F141" s="14" t="s">
        <v>398</v>
      </c>
      <c r="G141" s="22" t="s">
        <v>357</v>
      </c>
      <c r="H141" s="30">
        <v>41893</v>
      </c>
      <c r="I141" s="30">
        <v>41972</v>
      </c>
      <c r="J141" s="95">
        <f t="shared" si="6"/>
        <v>161</v>
      </c>
      <c r="K141" s="7" t="str">
        <f t="shared" si="4"/>
        <v>DOWNLOAD</v>
      </c>
      <c r="L141" s="7" t="str">
        <f t="shared" si="5"/>
        <v>CV</v>
      </c>
      <c r="M141" s="1"/>
    </row>
    <row r="142" spans="1:13" ht="27.75">
      <c r="A142" s="24">
        <v>140</v>
      </c>
      <c r="B142" s="24">
        <v>9190</v>
      </c>
      <c r="C142" s="14">
        <v>2014</v>
      </c>
      <c r="D142" s="24" t="s">
        <v>401</v>
      </c>
      <c r="E142" s="24" t="s">
        <v>352</v>
      </c>
      <c r="F142" s="14" t="s">
        <v>398</v>
      </c>
      <c r="G142" s="22" t="s">
        <v>357</v>
      </c>
      <c r="H142" s="30">
        <v>41893</v>
      </c>
      <c r="I142" s="30">
        <v>41972</v>
      </c>
      <c r="J142" s="95">
        <f t="shared" si="6"/>
        <v>161</v>
      </c>
      <c r="K142" s="7" t="str">
        <f t="shared" si="4"/>
        <v>DOWNLOAD</v>
      </c>
      <c r="L142" s="7" t="str">
        <f t="shared" si="5"/>
        <v>CV</v>
      </c>
      <c r="M142" s="1"/>
    </row>
    <row r="143" spans="1:13" ht="27.75">
      <c r="A143" s="24">
        <v>141</v>
      </c>
      <c r="B143" s="24">
        <v>9191</v>
      </c>
      <c r="C143" s="14">
        <v>2014</v>
      </c>
      <c r="D143" s="24" t="s">
        <v>402</v>
      </c>
      <c r="E143" s="24" t="s">
        <v>42</v>
      </c>
      <c r="F143" s="14" t="s">
        <v>398</v>
      </c>
      <c r="G143" s="22" t="s">
        <v>357</v>
      </c>
      <c r="H143" s="30">
        <v>41893</v>
      </c>
      <c r="I143" s="30">
        <v>41972</v>
      </c>
      <c r="J143" s="95">
        <f t="shared" si="6"/>
        <v>161</v>
      </c>
      <c r="K143" s="7" t="str">
        <f t="shared" si="4"/>
        <v>DOWNLOAD</v>
      </c>
      <c r="L143" s="7" t="str">
        <f t="shared" si="5"/>
        <v>CV</v>
      </c>
      <c r="M143" s="1"/>
    </row>
    <row r="144" spans="1:13" ht="27.75">
      <c r="A144" s="24">
        <v>142</v>
      </c>
      <c r="B144" s="24">
        <v>9192</v>
      </c>
      <c r="C144" s="14">
        <v>2014</v>
      </c>
      <c r="D144" s="24" t="s">
        <v>403</v>
      </c>
      <c r="E144" s="24" t="s">
        <v>404</v>
      </c>
      <c r="F144" s="14" t="s">
        <v>398</v>
      </c>
      <c r="G144" s="22" t="s">
        <v>357</v>
      </c>
      <c r="H144" s="30">
        <v>41893</v>
      </c>
      <c r="I144" s="30">
        <v>41972</v>
      </c>
      <c r="J144" s="95">
        <f t="shared" si="6"/>
        <v>161</v>
      </c>
      <c r="K144" s="7" t="str">
        <f t="shared" si="4"/>
        <v>DOWNLOAD</v>
      </c>
      <c r="L144" s="7" t="str">
        <f t="shared" si="5"/>
        <v>CV</v>
      </c>
      <c r="M144" s="1"/>
    </row>
    <row r="145" spans="1:13" ht="27.75">
      <c r="A145" s="24">
        <v>143</v>
      </c>
      <c r="B145" s="24">
        <v>9194</v>
      </c>
      <c r="C145" s="14">
        <v>2014</v>
      </c>
      <c r="D145" s="24" t="s">
        <v>405</v>
      </c>
      <c r="E145" s="24" t="s">
        <v>406</v>
      </c>
      <c r="F145" s="14" t="s">
        <v>398</v>
      </c>
      <c r="G145" s="22" t="s">
        <v>357</v>
      </c>
      <c r="H145" s="30">
        <v>41893</v>
      </c>
      <c r="I145" s="30">
        <v>41972</v>
      </c>
      <c r="J145" s="95">
        <f t="shared" si="6"/>
        <v>161</v>
      </c>
      <c r="K145" s="7" t="str">
        <f t="shared" si="4"/>
        <v>DOWNLOAD</v>
      </c>
      <c r="L145" s="7" t="str">
        <f t="shared" si="5"/>
        <v>CV</v>
      </c>
      <c r="M145" s="1"/>
    </row>
    <row r="146" spans="1:13" ht="27.75">
      <c r="A146" s="24">
        <v>144</v>
      </c>
      <c r="B146" s="24">
        <v>9195</v>
      </c>
      <c r="C146" s="14">
        <v>2014</v>
      </c>
      <c r="D146" s="24" t="s">
        <v>407</v>
      </c>
      <c r="E146" s="24" t="s">
        <v>84</v>
      </c>
      <c r="F146" s="14" t="s">
        <v>398</v>
      </c>
      <c r="G146" s="22" t="s">
        <v>357</v>
      </c>
      <c r="H146" s="30">
        <v>41893</v>
      </c>
      <c r="I146" s="30">
        <v>41972</v>
      </c>
      <c r="J146" s="95">
        <f t="shared" si="6"/>
        <v>161</v>
      </c>
      <c r="K146" s="7" t="str">
        <f t="shared" si="4"/>
        <v>DOWNLOAD</v>
      </c>
      <c r="L146" s="7" t="str">
        <f t="shared" si="5"/>
        <v>CV</v>
      </c>
      <c r="M146" s="1"/>
    </row>
    <row r="147" spans="1:13" ht="27.75">
      <c r="A147" s="24">
        <v>145</v>
      </c>
      <c r="B147" s="24">
        <v>9196</v>
      </c>
      <c r="C147" s="14">
        <v>2014</v>
      </c>
      <c r="D147" s="24" t="s">
        <v>408</v>
      </c>
      <c r="E147" s="24" t="s">
        <v>409</v>
      </c>
      <c r="F147" s="14" t="s">
        <v>398</v>
      </c>
      <c r="G147" s="22" t="s">
        <v>357</v>
      </c>
      <c r="H147" s="30">
        <v>41893</v>
      </c>
      <c r="I147" s="30">
        <v>41972</v>
      </c>
      <c r="J147" s="95">
        <f t="shared" si="6"/>
        <v>161</v>
      </c>
      <c r="K147" s="7" t="str">
        <f t="shared" si="4"/>
        <v>DOWNLOAD</v>
      </c>
      <c r="L147" s="7" t="str">
        <f t="shared" si="5"/>
        <v>CV</v>
      </c>
      <c r="M147" s="1"/>
    </row>
    <row r="148" spans="1:13" ht="27.75">
      <c r="A148" s="24">
        <v>146</v>
      </c>
      <c r="B148" s="24">
        <v>9197</v>
      </c>
      <c r="C148" s="14">
        <v>2014</v>
      </c>
      <c r="D148" s="24" t="s">
        <v>410</v>
      </c>
      <c r="E148" s="24" t="s">
        <v>411</v>
      </c>
      <c r="F148" s="14" t="s">
        <v>398</v>
      </c>
      <c r="G148" s="22" t="s">
        <v>357</v>
      </c>
      <c r="H148" s="30">
        <v>41893</v>
      </c>
      <c r="I148" s="30">
        <v>41972</v>
      </c>
      <c r="J148" s="95">
        <f t="shared" si="6"/>
        <v>161</v>
      </c>
      <c r="K148" s="7" t="str">
        <f t="shared" si="4"/>
        <v>DOWNLOAD</v>
      </c>
      <c r="L148" s="7" t="str">
        <f t="shared" si="5"/>
        <v>CV</v>
      </c>
      <c r="M148" s="1"/>
    </row>
    <row r="149" spans="1:13" ht="27.75">
      <c r="A149" s="24">
        <v>147</v>
      </c>
      <c r="B149" s="24">
        <v>9198</v>
      </c>
      <c r="C149" s="14">
        <v>2014</v>
      </c>
      <c r="D149" s="24" t="s">
        <v>412</v>
      </c>
      <c r="E149" s="24" t="s">
        <v>64</v>
      </c>
      <c r="F149" s="14" t="s">
        <v>398</v>
      </c>
      <c r="G149" s="22" t="s">
        <v>357</v>
      </c>
      <c r="H149" s="30">
        <v>41893</v>
      </c>
      <c r="I149" s="30">
        <v>41972</v>
      </c>
      <c r="J149" s="95">
        <f t="shared" si="6"/>
        <v>161</v>
      </c>
      <c r="K149" s="7" t="str">
        <f t="shared" si="4"/>
        <v>DOWNLOAD</v>
      </c>
      <c r="L149" s="7" t="str">
        <f t="shared" si="5"/>
        <v>CV</v>
      </c>
      <c r="M149" s="1"/>
    </row>
    <row r="150" spans="1:13" ht="27.75">
      <c r="A150" s="24">
        <v>148</v>
      </c>
      <c r="B150" s="24">
        <v>9199</v>
      </c>
      <c r="C150" s="14">
        <v>2014</v>
      </c>
      <c r="D150" s="24" t="s">
        <v>413</v>
      </c>
      <c r="E150" s="24" t="s">
        <v>252</v>
      </c>
      <c r="F150" s="14" t="s">
        <v>398</v>
      </c>
      <c r="G150" s="22" t="s">
        <v>357</v>
      </c>
      <c r="H150" s="30">
        <v>41893</v>
      </c>
      <c r="I150" s="30">
        <v>41972</v>
      </c>
      <c r="J150" s="95">
        <f t="shared" si="6"/>
        <v>161</v>
      </c>
      <c r="K150" s="7" t="str">
        <f t="shared" si="4"/>
        <v>DOWNLOAD</v>
      </c>
      <c r="L150" s="7" t="str">
        <f t="shared" si="5"/>
        <v>CV</v>
      </c>
      <c r="M150" s="1"/>
    </row>
    <row r="151" spans="1:13" ht="27.75">
      <c r="A151" s="24">
        <v>149</v>
      </c>
      <c r="B151" s="24">
        <v>9200</v>
      </c>
      <c r="C151" s="14">
        <v>2014</v>
      </c>
      <c r="D151" s="24" t="s">
        <v>41</v>
      </c>
      <c r="E151" s="24" t="s">
        <v>64</v>
      </c>
      <c r="F151" s="14" t="s">
        <v>398</v>
      </c>
      <c r="G151" s="22" t="s">
        <v>357</v>
      </c>
      <c r="H151" s="30">
        <v>41893</v>
      </c>
      <c r="I151" s="30">
        <v>41972</v>
      </c>
      <c r="J151" s="95">
        <f t="shared" si="6"/>
        <v>161</v>
      </c>
      <c r="K151" s="7" t="str">
        <f t="shared" si="4"/>
        <v>DOWNLOAD</v>
      </c>
      <c r="L151" s="7" t="str">
        <f t="shared" si="5"/>
        <v>CV</v>
      </c>
      <c r="M151" s="1"/>
    </row>
    <row r="152" spans="1:13" ht="13.5">
      <c r="A152" s="24">
        <v>150</v>
      </c>
      <c r="B152" s="24">
        <v>9229</v>
      </c>
      <c r="C152" s="14">
        <v>2014</v>
      </c>
      <c r="D152" s="24" t="s">
        <v>45</v>
      </c>
      <c r="E152" s="24" t="s">
        <v>450</v>
      </c>
      <c r="F152" s="14" t="s">
        <v>414</v>
      </c>
      <c r="G152" s="14" t="s">
        <v>415</v>
      </c>
      <c r="H152" s="30">
        <v>41919</v>
      </c>
      <c r="I152" s="30">
        <v>41919</v>
      </c>
      <c r="J152" s="95" t="s">
        <v>241</v>
      </c>
      <c r="K152" s="7" t="str">
        <f t="shared" si="4"/>
        <v>DOWNLOAD</v>
      </c>
      <c r="L152" s="7" t="str">
        <f t="shared" si="5"/>
        <v>CV</v>
      </c>
      <c r="M152" s="1"/>
    </row>
    <row r="153" spans="1:13" ht="13.5">
      <c r="A153" s="24">
        <v>151</v>
      </c>
      <c r="B153" s="24">
        <v>9230</v>
      </c>
      <c r="C153" s="14">
        <v>2014</v>
      </c>
      <c r="D153" s="24" t="s">
        <v>45</v>
      </c>
      <c r="E153" s="24" t="s">
        <v>450</v>
      </c>
      <c r="F153" s="14" t="s">
        <v>414</v>
      </c>
      <c r="G153" s="14" t="s">
        <v>415</v>
      </c>
      <c r="H153" s="30">
        <v>41921</v>
      </c>
      <c r="I153" s="30">
        <v>41921</v>
      </c>
      <c r="J153" s="95" t="s">
        <v>241</v>
      </c>
      <c r="K153" s="7" t="str">
        <f t="shared" si="4"/>
        <v>DOWNLOAD</v>
      </c>
      <c r="L153" s="7" t="str">
        <f t="shared" si="5"/>
        <v>CV</v>
      </c>
      <c r="M153" s="1"/>
    </row>
    <row r="154" spans="1:13" ht="13.5">
      <c r="A154" s="24">
        <v>152</v>
      </c>
      <c r="B154" s="24">
        <v>9231</v>
      </c>
      <c r="C154" s="14">
        <v>2014</v>
      </c>
      <c r="D154" s="24" t="s">
        <v>249</v>
      </c>
      <c r="E154" s="24" t="s">
        <v>30</v>
      </c>
      <c r="F154" s="14" t="s">
        <v>305</v>
      </c>
      <c r="G154" s="14" t="s">
        <v>70</v>
      </c>
      <c r="H154" s="30">
        <v>41919</v>
      </c>
      <c r="I154" s="30">
        <v>41919</v>
      </c>
      <c r="J154" s="95">
        <f>8*25</f>
        <v>200</v>
      </c>
      <c r="K154" s="7" t="str">
        <f t="shared" si="4"/>
        <v>DOWNLOAD</v>
      </c>
      <c r="L154" s="7" t="str">
        <f t="shared" si="5"/>
        <v>CV</v>
      </c>
      <c r="M154" s="1"/>
    </row>
    <row r="155" spans="1:13" ht="13.5">
      <c r="A155" s="24">
        <v>153</v>
      </c>
      <c r="B155" s="24">
        <v>9232</v>
      </c>
      <c r="C155" s="14">
        <v>2014</v>
      </c>
      <c r="D155" s="24" t="s">
        <v>94</v>
      </c>
      <c r="E155" s="24" t="s">
        <v>10</v>
      </c>
      <c r="F155" s="14" t="s">
        <v>305</v>
      </c>
      <c r="G155" s="14" t="s">
        <v>70</v>
      </c>
      <c r="H155" s="30">
        <v>41921</v>
      </c>
      <c r="I155" s="30">
        <v>41921</v>
      </c>
      <c r="J155" s="95">
        <f>25*8</f>
        <v>200</v>
      </c>
      <c r="K155" s="7" t="str">
        <f t="shared" si="4"/>
        <v>DOWNLOAD</v>
      </c>
      <c r="L155" s="7" t="str">
        <f t="shared" si="5"/>
        <v>CV</v>
      </c>
      <c r="M155" s="1"/>
    </row>
    <row r="156" spans="1:13" ht="13.5">
      <c r="A156" s="24">
        <v>154</v>
      </c>
      <c r="B156" s="24">
        <v>9233</v>
      </c>
      <c r="C156" s="14">
        <v>2014</v>
      </c>
      <c r="D156" s="24" t="s">
        <v>163</v>
      </c>
      <c r="E156" s="24" t="s">
        <v>164</v>
      </c>
      <c r="F156" s="14" t="s">
        <v>305</v>
      </c>
      <c r="G156" s="14" t="s">
        <v>70</v>
      </c>
      <c r="H156" s="30">
        <v>41896</v>
      </c>
      <c r="I156" s="30">
        <v>41896</v>
      </c>
      <c r="J156" s="95">
        <f>8*25</f>
        <v>200</v>
      </c>
      <c r="K156" s="7" t="str">
        <f t="shared" si="4"/>
        <v>DOWNLOAD</v>
      </c>
      <c r="L156" s="7" t="str">
        <f t="shared" si="5"/>
        <v>CV</v>
      </c>
      <c r="M156" s="1"/>
    </row>
    <row r="157" spans="1:13" ht="13.5">
      <c r="A157" s="24">
        <v>155</v>
      </c>
      <c r="B157" s="24">
        <v>9234</v>
      </c>
      <c r="C157" s="14">
        <v>2014</v>
      </c>
      <c r="D157" s="24" t="s">
        <v>251</v>
      </c>
      <c r="E157" s="24" t="s">
        <v>38</v>
      </c>
      <c r="F157" s="14" t="s">
        <v>305</v>
      </c>
      <c r="G157" s="14" t="s">
        <v>70</v>
      </c>
      <c r="H157" s="30">
        <v>41926</v>
      </c>
      <c r="I157" s="30">
        <v>41926</v>
      </c>
      <c r="J157" s="95">
        <f>8*25</f>
        <v>200</v>
      </c>
      <c r="K157" s="7" t="str">
        <f t="shared" si="4"/>
        <v>DOWNLOAD</v>
      </c>
      <c r="L157" s="7" t="str">
        <f t="shared" si="5"/>
        <v>CV</v>
      </c>
      <c r="M157" s="1"/>
    </row>
    <row r="158" spans="1:13" ht="13.5">
      <c r="A158" s="24">
        <v>156</v>
      </c>
      <c r="B158" s="24">
        <v>9235</v>
      </c>
      <c r="C158" s="14">
        <v>2014</v>
      </c>
      <c r="D158" s="24" t="s">
        <v>416</v>
      </c>
      <c r="E158" s="24" t="s">
        <v>310</v>
      </c>
      <c r="F158" s="14" t="s">
        <v>250</v>
      </c>
      <c r="G158" s="14" t="s">
        <v>70</v>
      </c>
      <c r="H158" s="30">
        <v>41928</v>
      </c>
      <c r="I158" s="30">
        <v>41928</v>
      </c>
      <c r="J158" s="95">
        <f>50*8</f>
        <v>400</v>
      </c>
      <c r="K158" s="7" t="str">
        <f t="shared" si="4"/>
        <v>DOWNLOAD</v>
      </c>
      <c r="L158" s="7" t="str">
        <f t="shared" si="5"/>
        <v>CV</v>
      </c>
      <c r="M158" s="1"/>
    </row>
    <row r="159" spans="1:13" ht="13.5">
      <c r="A159" s="24">
        <v>157</v>
      </c>
      <c r="B159" s="24">
        <v>9238</v>
      </c>
      <c r="C159" s="14">
        <v>2014</v>
      </c>
      <c r="D159" s="24" t="s">
        <v>417</v>
      </c>
      <c r="E159" s="24" t="s">
        <v>418</v>
      </c>
      <c r="F159" s="22" t="s">
        <v>247</v>
      </c>
      <c r="G159" s="22" t="s">
        <v>419</v>
      </c>
      <c r="H159" s="30">
        <v>41920</v>
      </c>
      <c r="I159" s="30">
        <v>41920</v>
      </c>
      <c r="J159" s="95">
        <v>500</v>
      </c>
      <c r="K159" s="7" t="str">
        <f t="shared" si="4"/>
        <v>DOWNLOAD</v>
      </c>
      <c r="L159" s="7" t="str">
        <f t="shared" si="5"/>
        <v>CV</v>
      </c>
      <c r="M159" s="1"/>
    </row>
    <row r="160" spans="1:13" ht="13.5">
      <c r="A160" s="24">
        <v>158</v>
      </c>
      <c r="B160" s="24">
        <v>9239</v>
      </c>
      <c r="C160" s="14">
        <v>2014</v>
      </c>
      <c r="D160" s="24" t="s">
        <v>420</v>
      </c>
      <c r="E160" s="24" t="s">
        <v>421</v>
      </c>
      <c r="F160" s="22" t="s">
        <v>255</v>
      </c>
      <c r="G160" s="22" t="s">
        <v>419</v>
      </c>
      <c r="H160" s="30">
        <v>41921</v>
      </c>
      <c r="I160" s="30">
        <v>41921</v>
      </c>
      <c r="J160" s="95">
        <v>400</v>
      </c>
      <c r="K160" s="7" t="str">
        <f t="shared" si="4"/>
        <v>DOWNLOAD</v>
      </c>
      <c r="L160" s="7" t="str">
        <f t="shared" si="5"/>
        <v>CV</v>
      </c>
      <c r="M160" s="1"/>
    </row>
    <row r="161" spans="1:13" ht="13.5">
      <c r="A161" s="24">
        <v>159</v>
      </c>
      <c r="B161" s="24">
        <v>9240</v>
      </c>
      <c r="C161" s="14">
        <v>2014</v>
      </c>
      <c r="D161" s="24" t="s">
        <v>368</v>
      </c>
      <c r="E161" s="24" t="s">
        <v>369</v>
      </c>
      <c r="F161" s="14" t="s">
        <v>370</v>
      </c>
      <c r="G161" s="22" t="s">
        <v>367</v>
      </c>
      <c r="H161" s="30">
        <v>41929</v>
      </c>
      <c r="I161" s="30">
        <v>41929</v>
      </c>
      <c r="J161" s="95">
        <f>25*6</f>
        <v>150</v>
      </c>
      <c r="K161" s="7" t="str">
        <f t="shared" si="4"/>
        <v>DOWNLOAD</v>
      </c>
      <c r="L161" s="7" t="str">
        <f t="shared" si="5"/>
        <v>CV</v>
      </c>
      <c r="M161" s="1"/>
    </row>
    <row r="162" spans="1:13" ht="13.5">
      <c r="A162" s="24">
        <v>160</v>
      </c>
      <c r="B162" s="24">
        <v>9241</v>
      </c>
      <c r="C162" s="14">
        <v>2014</v>
      </c>
      <c r="D162" s="24" t="s">
        <v>312</v>
      </c>
      <c r="E162" s="24" t="s">
        <v>422</v>
      </c>
      <c r="F162" s="14" t="s">
        <v>370</v>
      </c>
      <c r="G162" s="22" t="s">
        <v>367</v>
      </c>
      <c r="H162" s="30">
        <v>41939</v>
      </c>
      <c r="I162" s="30">
        <v>41939</v>
      </c>
      <c r="J162" s="95">
        <v>600</v>
      </c>
      <c r="K162" s="7" t="str">
        <f t="shared" si="4"/>
        <v>DOWNLOAD</v>
      </c>
      <c r="L162" s="7" t="str">
        <f t="shared" si="5"/>
        <v>CV</v>
      </c>
      <c r="M162" s="1"/>
    </row>
    <row r="163" spans="1:13" ht="13.5">
      <c r="A163" s="24">
        <v>161</v>
      </c>
      <c r="B163" s="24">
        <v>9142</v>
      </c>
      <c r="C163" s="14">
        <v>2014</v>
      </c>
      <c r="D163" s="24" t="s">
        <v>194</v>
      </c>
      <c r="E163" s="24" t="s">
        <v>8</v>
      </c>
      <c r="F163" s="14" t="s">
        <v>366</v>
      </c>
      <c r="G163" s="22" t="s">
        <v>367</v>
      </c>
      <c r="H163" s="30">
        <v>41939</v>
      </c>
      <c r="I163" s="30">
        <v>41939</v>
      </c>
      <c r="J163" s="95">
        <v>350</v>
      </c>
      <c r="K163" s="7" t="str">
        <f t="shared" si="4"/>
        <v>DOWNLOAD</v>
      </c>
      <c r="L163" s="7" t="str">
        <f t="shared" si="5"/>
        <v>CV</v>
      </c>
      <c r="M163" s="1"/>
    </row>
    <row r="164" spans="1:13" ht="13.5">
      <c r="A164" s="24">
        <v>162</v>
      </c>
      <c r="B164" s="24">
        <v>9245</v>
      </c>
      <c r="C164" s="14">
        <v>2014</v>
      </c>
      <c r="D164" s="24" t="s">
        <v>56</v>
      </c>
      <c r="E164" s="24" t="s">
        <v>57</v>
      </c>
      <c r="F164" s="14" t="s">
        <v>370</v>
      </c>
      <c r="G164" s="22" t="s">
        <v>367</v>
      </c>
      <c r="H164" s="30">
        <v>41939</v>
      </c>
      <c r="I164" s="30">
        <v>41939</v>
      </c>
      <c r="J164" s="95">
        <v>150</v>
      </c>
      <c r="K164" s="7" t="str">
        <f t="shared" si="4"/>
        <v>DOWNLOAD</v>
      </c>
      <c r="L164" s="7" t="str">
        <f t="shared" si="5"/>
        <v>CV</v>
      </c>
      <c r="M164" s="1"/>
    </row>
    <row r="165" spans="1:13" ht="13.5">
      <c r="A165" s="24">
        <v>163</v>
      </c>
      <c r="B165" s="24">
        <v>9303</v>
      </c>
      <c r="C165" s="14">
        <v>2014</v>
      </c>
      <c r="D165" s="24" t="s">
        <v>106</v>
      </c>
      <c r="E165" s="24" t="s">
        <v>107</v>
      </c>
      <c r="F165" s="14" t="s">
        <v>305</v>
      </c>
      <c r="G165" s="14" t="s">
        <v>246</v>
      </c>
      <c r="H165" s="30">
        <v>41912</v>
      </c>
      <c r="I165" s="30">
        <v>41912</v>
      </c>
      <c r="J165" s="95">
        <f>25*8</f>
        <v>200</v>
      </c>
      <c r="K165" s="7" t="str">
        <f t="shared" si="4"/>
        <v>DOWNLOAD</v>
      </c>
      <c r="L165" s="7" t="str">
        <f t="shared" si="5"/>
        <v>CV</v>
      </c>
      <c r="M165" s="1"/>
    </row>
    <row r="166" spans="1:13" ht="27.75">
      <c r="A166" s="24">
        <v>164</v>
      </c>
      <c r="B166" s="24">
        <v>9304</v>
      </c>
      <c r="C166" s="14">
        <v>2014</v>
      </c>
      <c r="D166" s="24" t="s">
        <v>423</v>
      </c>
      <c r="E166" s="24" t="s">
        <v>12</v>
      </c>
      <c r="F166" s="14" t="s">
        <v>424</v>
      </c>
      <c r="G166" s="22" t="s">
        <v>425</v>
      </c>
      <c r="H166" s="30">
        <v>41939</v>
      </c>
      <c r="I166" s="30">
        <v>41943</v>
      </c>
      <c r="J166" s="95">
        <v>200</v>
      </c>
      <c r="K166" s="7" t="str">
        <f t="shared" si="4"/>
        <v>DOWNLOAD</v>
      </c>
      <c r="L166" s="7" t="str">
        <f t="shared" si="5"/>
        <v>CV</v>
      </c>
      <c r="M166" s="1"/>
    </row>
    <row r="167" spans="1:13" ht="27.75">
      <c r="A167" s="24">
        <v>165</v>
      </c>
      <c r="B167" s="24">
        <v>9305</v>
      </c>
      <c r="C167" s="14">
        <v>2014</v>
      </c>
      <c r="D167" s="24" t="s">
        <v>426</v>
      </c>
      <c r="E167" s="24" t="s">
        <v>369</v>
      </c>
      <c r="F167" s="14" t="s">
        <v>427</v>
      </c>
      <c r="G167" s="22" t="s">
        <v>425</v>
      </c>
      <c r="H167" s="30">
        <v>41939</v>
      </c>
      <c r="I167" s="30">
        <v>41943</v>
      </c>
      <c r="J167" s="95">
        <f>25*44</f>
        <v>1100</v>
      </c>
      <c r="K167" s="7" t="str">
        <f t="shared" si="4"/>
        <v>DOWNLOAD</v>
      </c>
      <c r="L167" s="7" t="str">
        <f t="shared" si="5"/>
        <v>CV</v>
      </c>
      <c r="M167" s="1"/>
    </row>
    <row r="168" spans="1:13" ht="27.75">
      <c r="A168" s="24">
        <v>166</v>
      </c>
      <c r="B168" s="24">
        <v>9306</v>
      </c>
      <c r="C168" s="14">
        <v>2014</v>
      </c>
      <c r="D168" s="24" t="s">
        <v>428</v>
      </c>
      <c r="E168" s="24" t="s">
        <v>352</v>
      </c>
      <c r="F168" s="22" t="s">
        <v>429</v>
      </c>
      <c r="G168" s="22" t="s">
        <v>425</v>
      </c>
      <c r="H168" s="30">
        <v>41939</v>
      </c>
      <c r="I168" s="30">
        <v>41943</v>
      </c>
      <c r="J168" s="95">
        <f>100*22</f>
        <v>2200</v>
      </c>
      <c r="K168" s="7" t="str">
        <f t="shared" si="4"/>
        <v>DOWNLOAD</v>
      </c>
      <c r="L168" s="7" t="str">
        <f t="shared" si="5"/>
        <v>CV</v>
      </c>
      <c r="M168" s="1"/>
    </row>
    <row r="169" spans="1:13" ht="27.75">
      <c r="A169" s="24">
        <v>167</v>
      </c>
      <c r="B169" s="24">
        <v>9307</v>
      </c>
      <c r="C169" s="14">
        <v>2014</v>
      </c>
      <c r="D169" s="24" t="s">
        <v>430</v>
      </c>
      <c r="E169" s="24" t="s">
        <v>136</v>
      </c>
      <c r="F169" s="22" t="s">
        <v>429</v>
      </c>
      <c r="G169" s="22" t="s">
        <v>425</v>
      </c>
      <c r="H169" s="30">
        <v>41939</v>
      </c>
      <c r="I169" s="30">
        <v>41943</v>
      </c>
      <c r="J169" s="95">
        <f>100*22</f>
        <v>2200</v>
      </c>
      <c r="K169" s="7" t="str">
        <f t="shared" si="4"/>
        <v>DOWNLOAD</v>
      </c>
      <c r="L169" s="7" t="str">
        <f t="shared" si="5"/>
        <v>CV</v>
      </c>
      <c r="M169" s="1"/>
    </row>
  </sheetData>
  <sheetProtection/>
  <mergeCells count="1">
    <mergeCell ref="A1:M1"/>
  </mergeCells>
  <printOptions horizontalCentered="1" verticalCentered="1"/>
  <pageMargins left="0" right="0" top="0" bottom="0" header="0" footer="0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M.Bruna</dc:creator>
  <cp:keywords/>
  <dc:description/>
  <cp:lastModifiedBy>io a</cp:lastModifiedBy>
  <cp:lastPrinted>2015-06-17T15:42:58Z</cp:lastPrinted>
  <dcterms:created xsi:type="dcterms:W3CDTF">2015-03-31T10:14:09Z</dcterms:created>
  <dcterms:modified xsi:type="dcterms:W3CDTF">2016-02-24T14:57:05Z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